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xl/activeX/activeX1.xml" ContentType="application/vnd.ms-office.activeX+xml"/>
  <Override PartName="/xl/activeX/activeX1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1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nterprise\CorporateShared\Merch Shared\"/>
    </mc:Choice>
  </mc:AlternateContent>
  <xr:revisionPtr revIDLastSave="0" documentId="8_{5EF767D4-40FE-4E92-A18B-E7381D4D364B}" xr6:coauthVersionLast="47" xr6:coauthVersionMax="47" xr10:uidLastSave="{00000000-0000-0000-0000-000000000000}"/>
  <workbookProtection workbookAlgorithmName="SHA-512" workbookHashValue="rCbsqn5+FWxlbtgW3VlOWbq/CmKTMdhG9Y0GWiXQ3kOOaHA+X1OdDzPHVK7HVdHEEPnZk61C3wOiGihwzLJLqQ==" workbookSaltValue="bRfB6JFjhVDcjtwJzYCI7w==" workbookSpinCount="100000" lockStructure="1"/>
  <bookViews>
    <workbookView xWindow="-28920" yWindow="-120" windowWidth="29040" windowHeight="15840" tabRatio="858" firstSheet="3" activeTab="3" xr2:uid="{00000000-000D-0000-FFFF-FFFF00000000}"/>
  </bookViews>
  <sheets>
    <sheet name="New item instructions" sheetId="23" r:id="rId1"/>
    <sheet name="Category List" sheetId="24" r:id="rId2"/>
    <sheet name="Scale New Item" sheetId="2" r:id="rId3"/>
    <sheet name="Warehouse New Item" sheetId="4" r:id="rId4"/>
    <sheet name="DSD New Item" sheetId="20" r:id="rId5"/>
    <sheet name="DSD Store Lists" sheetId="13" r:id="rId6"/>
    <sheet name="Change-Replace Form" sheetId="6" r:id="rId7"/>
    <sheet name="Image - Item Barcode" sheetId="8" r:id="rId8"/>
    <sheet name="Data" sheetId="19" state="hidden" r:id="rId9"/>
    <sheet name="Notes" sheetId="25" state="hidden" r:id="rId10"/>
  </sheets>
  <externalReferences>
    <externalReference r:id="rId11"/>
  </externalReferences>
  <definedNames>
    <definedName name="_cat1">#REF!</definedName>
    <definedName name="_cat2">#REF!</definedName>
    <definedName name="_xlnm._FilterDatabase" localSheetId="8" hidden="1">Data!$A$1:$J$32</definedName>
    <definedName name="Ban_PZones">#REF!</definedName>
    <definedName name="Banner" localSheetId="0">'New item instructions'!$K$5</definedName>
    <definedName name="Banner">'Warehouse New Item'!$J$7</definedName>
    <definedName name="BannerList">#REF!</definedName>
    <definedName name="Banners">'Scale New Item'!#REF!</definedName>
    <definedName name="BannerZ">#REF!</definedName>
    <definedName name="Beer_Zones">#REF!</definedName>
    <definedName name="Cat_Lookup" localSheetId="4">#N/A</definedName>
    <definedName name="Cat_Lookup" localSheetId="0">OFFSET(#REF!,[0]!_cat2,2,1):OFFSET(#REF!,[0]!_cat1,2,1)</definedName>
    <definedName name="Cat_Lookup">OFFSET(#REF!,[0]!_cat2,2,1):OFFSET(#REF!,[0]!_cat1,2,1)</definedName>
    <definedName name="CatAddLine">#REF!</definedName>
    <definedName name="CatMgr_Lookup">OFFSET(#REF!,#REF!,1,1):OFFSET(#REF!,#REF!,1,1)</definedName>
    <definedName name="CatMgrLookup_Scale">OFFSET(#REF!,#REF!,1,1):OFFSET(#REF!,#REF!,1,1)</definedName>
    <definedName name="CatNum_1" localSheetId="0">'New item instructions'!$U$25</definedName>
    <definedName name="CatNum_1" localSheetId="2">'Scale New Item'!$T$36</definedName>
    <definedName name="CatNum_1">'Warehouse New Item'!$U$39</definedName>
    <definedName name="CatNum_10" localSheetId="2">'Scale New Item'!$T$45</definedName>
    <definedName name="CatNum_10">'Warehouse New Item'!$U$48</definedName>
    <definedName name="CatNum_11" localSheetId="2">'Scale New Item'!$T$46</definedName>
    <definedName name="CatNum_11">'Warehouse New Item'!$U$49</definedName>
    <definedName name="CatNum_12" localSheetId="2">'Scale New Item'!$T$47</definedName>
    <definedName name="CatNum_12">'Warehouse New Item'!$U$50</definedName>
    <definedName name="CatNum_13" localSheetId="2">'Scale New Item'!$T$48</definedName>
    <definedName name="CatNum_13">'Warehouse New Item'!$U$51</definedName>
    <definedName name="CatNum_14" localSheetId="2">'Scale New Item'!#REF!</definedName>
    <definedName name="CatNum_14">'Warehouse New Item'!$U$52</definedName>
    <definedName name="CatNum_15" localSheetId="2">'Scale New Item'!#REF!</definedName>
    <definedName name="CatNum_15">'Warehouse New Item'!$U$53</definedName>
    <definedName name="CatNum_2" localSheetId="2">'Scale New Item'!$T$37</definedName>
    <definedName name="CatNum_2">'Warehouse New Item'!$U$40</definedName>
    <definedName name="CatNum_3" localSheetId="2">'Scale New Item'!$T$38</definedName>
    <definedName name="CatNum_3">'Warehouse New Item'!$U$41</definedName>
    <definedName name="CatNum_4" localSheetId="2">'Scale New Item'!$T$39</definedName>
    <definedName name="CatNum_4">'Warehouse New Item'!$U$42</definedName>
    <definedName name="CatNum_5" localSheetId="2">'Scale New Item'!$T$40</definedName>
    <definedName name="CatNum_5">'Warehouse New Item'!$U$43</definedName>
    <definedName name="CatNum_6" localSheetId="2">'Scale New Item'!$T$41</definedName>
    <definedName name="CatNum_6">'Warehouse New Item'!$U$44</definedName>
    <definedName name="CatNum_7" localSheetId="2">'Scale New Item'!$T$42</definedName>
    <definedName name="CatNum_7">'Warehouse New Item'!$U$45</definedName>
    <definedName name="CatNum_8" localSheetId="2">'Scale New Item'!$T$43</definedName>
    <definedName name="CatNum_8">'Warehouse New Item'!$U$46</definedName>
    <definedName name="CatNum_9" localSheetId="2">'Scale New Item'!$T$44</definedName>
    <definedName name="CatNum_9">'Warehouse New Item'!$U$47</definedName>
    <definedName name="CatOpt">#REF!</definedName>
    <definedName name="CopyEnd1">#REF!</definedName>
    <definedName name="CopyEnd2">#REF!</definedName>
    <definedName name="CopyStart1">#REF!</definedName>
    <definedName name="CopyStart2">#REF!</definedName>
    <definedName name="CSD_Zones">#REF!</definedName>
    <definedName name="DCR_List">#REF!</definedName>
    <definedName name="Department" comment="Dept">#REF!</definedName>
    <definedName name="Department_Num" localSheetId="4">'Warehouse New Item'!#REF!</definedName>
    <definedName name="Department_Num" localSheetId="0">'New item instructions'!$K$9</definedName>
    <definedName name="Department_Num" localSheetId="2">'Scale New Item'!#REF!</definedName>
    <definedName name="Department_Num">'Warehouse New Item'!#REF!</definedName>
    <definedName name="DeptList">#REF!</definedName>
    <definedName name="DeptOpt">#REF!</definedName>
    <definedName name="DSD_CatLookup">OFFSET(#REF!,#REF!,2,1):OFFSET(#REF!,#REF!,2,1)</definedName>
    <definedName name="DSD_CatMgrLookup">OFFSET(#REF!,#REF!,1,1):OFFSET(#REF!,#REF!,1,1)</definedName>
    <definedName name="DSD_SubCatList1">OFFSET(#REF!,#REF!,2,1):OFFSET(#REF!,#REF!,2,1)</definedName>
    <definedName name="DSD_SubCatList10">OFFSET(#REF!,#REF!,2,1):OFFSET(#REF!,#REF!,2,1)</definedName>
    <definedName name="DSD_SubCatList11">OFFSET(#REF!,#REF!,2,1):OFFSET(#REF!,#REF!,2,1)</definedName>
    <definedName name="DSD_SubCatList12">OFFSET(#REF!,#REF!,2,1):OFFSET(#REF!,#REF!,2,1)</definedName>
    <definedName name="DSD_SubCatList13">OFFSET(#REF!,#REF!,2,1):OFFSET(#REF!,#REF!,2,1)</definedName>
    <definedName name="DSD_SubCatList14">OFFSET(#REF!,#REF!,2,1):OFFSET(#REF!,#REF!,2,1)</definedName>
    <definedName name="DSD_SubCatList15">OFFSET(#REF!,#REF!,2,1):OFFSET(#REF!,#REF!,2,1)</definedName>
    <definedName name="DSD_SubCatList16">OFFSET(#REF!,#REF!,2,1):OFFSET(#REF!,#REF!,2,1)</definedName>
    <definedName name="DSD_SubCatList17">OFFSET(#REF!,#REF!,2,1):OFFSET(#REF!,#REF!,2,1)</definedName>
    <definedName name="DSD_SubCatList18">OFFSET(#REF!,#REF!,2,1):OFFSET(#REF!,#REF!,2,1)</definedName>
    <definedName name="DSD_SubCatList19">OFFSET(#REF!,#REF!,2,1):OFFSET(#REF!,#REF!,2,1)</definedName>
    <definedName name="DSD_SubCatList2">OFFSET(#REF!,#REF!,2,1):OFFSET(#REF!,#REF!,2,1)</definedName>
    <definedName name="DSD_SubCatList20">OFFSET(#REF!,#REF!,2,1):OFFSET(#REF!,#REF!,2,1)</definedName>
    <definedName name="DSD_SubCatList21">OFFSET(#REF!,#REF!,2,1):OFFSET(#REF!,#REF!,2,1)</definedName>
    <definedName name="DSD_SubCatList22">OFFSET(#REF!,#REF!,2,1):OFFSET(#REF!,#REF!,2,1)</definedName>
    <definedName name="DSD_SubCatList23">OFFSET(#REF!,#REF!,2,1):OFFSET(#REF!,#REF!,2,1)</definedName>
    <definedName name="DSD_SubCatList3">OFFSET(#REF!,#REF!,2,1):OFFSET(#REF!,#REF!,2,1)</definedName>
    <definedName name="DSD_SubCatList5">OFFSET(#REF!,#REF!,2,1):OFFSET(#REF!,#REF!,2,1)</definedName>
    <definedName name="DSD_SubCatList6">OFFSET(#REF!,#REF!,2,1):OFFSET(#REF!,#REF!,2,1)</definedName>
    <definedName name="DSD_SubCatList7">OFFSET(#REF!,#REF!,2,1):OFFSET(#REF!,#REF!,2,1)</definedName>
    <definedName name="DSD_SubCatList8">OFFSET(#REF!,#REF!,2,1):OFFSET(#REF!,#REF!,2,1)</definedName>
    <definedName name="DSD_SubCatList9">OFFSET(#REF!,#REF!,2,1):OFFSET(#REF!,#REF!,2,1)</definedName>
    <definedName name="DSDBanner" localSheetId="4">'DSD New Item'!#REF!</definedName>
    <definedName name="DSDBanner">#REF!</definedName>
    <definedName name="DSDDept" localSheetId="4">'DSD New Item'!$P$15</definedName>
    <definedName name="DSDDept">#REF!</definedName>
    <definedName name="Food_Zones">#REF!</definedName>
    <definedName name="Image" localSheetId="4">OFFSET(INDIRECT(ADDRESS(MATCH('DSD New Item'!Department_Num,Cat_Filter,0)+1,9,,,"Lists")),0,0,COUNTIF(Cat_Filter,'DSD New Item'!Department_Num),1)</definedName>
    <definedName name="Image" localSheetId="5">OFFSET(INDIRECT(ADDRESS(MATCH([0]!Department_Num,Cat_Filter,0)+1,9,,,"Lists")),0,0,COUNTIF(Cat_Filter,[0]!Department_Num),1)</definedName>
    <definedName name="Image" localSheetId="0">OFFSET(INDIRECT(ADDRESS(MATCH('New item instructions'!Department_Num,Cat_Filter,0)+1,9,,,"Lists")),0,0,COUNTIF(Cat_Filter,'New item instructions'!Department_Num),1)</definedName>
    <definedName name="Image" localSheetId="2">OFFSET(INDIRECT(ADDRESS(MATCH('Scale New Item'!Department_Num,Cat_Filter,0)+1,9,,,"Lists")),0,0,COUNTIF(Cat_Filter,'Scale New Item'!Department_Num),1)</definedName>
    <definedName name="Image">OFFSET(INDIRECT(ADDRESS(MATCH(Department_Num,Cat_Filter,0)+1,9,,,"Lists")),0,0,COUNTIF(Cat_Filter,Department_Num),1)</definedName>
    <definedName name="NewItemList" localSheetId="4">'Warehouse New Item'!#REF!</definedName>
    <definedName name="NewItemList" localSheetId="2">'Scale New Item'!#REF!</definedName>
    <definedName name="NewItemList">'Warehouse New Item'!#REF!</definedName>
    <definedName name="PasteEnd1">#REF!</definedName>
    <definedName name="PasteEnd2">#REF!</definedName>
    <definedName name="PasteStart1">#REF!</definedName>
    <definedName name="PasteStart2">#REF!</definedName>
    <definedName name="_xlnm.Print_Area" localSheetId="6">'Change-Replace Form'!$A$1:$M$34</definedName>
    <definedName name="_xlnm.Print_Area" localSheetId="4">'DSD New Item'!$A$1:$U$55</definedName>
    <definedName name="_xlnm.Print_Area" localSheetId="7">'Image - Item Barcode'!$A$5:$AU$58</definedName>
    <definedName name="_xlnm.Print_Area" localSheetId="0">'New item instructions'!$A$1:$W$92</definedName>
    <definedName name="_xlnm.Print_Area" localSheetId="2">'Scale New Item'!$B$2:$W$103</definedName>
    <definedName name="_xlnm.Print_Area" localSheetId="3">'Warehouse New Item'!$B$1:$W$88</definedName>
    <definedName name="Retailer_Zones">#REF!</definedName>
    <definedName name="Scale_Catmgr">OFFSET(#REF!,#REF!,1,1):OFFSET(#REF!,#REF!,1,1)</definedName>
    <definedName name="Start1">#REF!</definedName>
    <definedName name="SubAddLIne">#REF!</definedName>
    <definedName name="SubCatList1">OFFSET(#REF!,#REF!,2,1):OFFSET(#REF!,#REF!,2,1)</definedName>
    <definedName name="SubCatList10">OFFSET(#REF!,#REF!,2,1):OFFSET(#REF!,#REF!,2,1)</definedName>
    <definedName name="SubCatList11">OFFSET(#REF!,#REF!,2,1):OFFSET(#REF!,#REF!,2,1)</definedName>
    <definedName name="SubCatList12">OFFSET(#REF!,#REF!,2,1):OFFSET(#REF!,#REF!,2,1)</definedName>
    <definedName name="SubCatList13">OFFSET(#REF!,#REF!,2,1):OFFSET(#REF!,#REF!,2,1)</definedName>
    <definedName name="SubCatList14">OFFSET(#REF!,#REF!,2,1):OFFSET(#REF!,#REF!,2,1)</definedName>
    <definedName name="SubCatList15">OFFSET(#REF!,#REF!,2,1):OFFSET(#REF!,#REF!,2,1)</definedName>
    <definedName name="SubCatList2">OFFSET(#REF!,#REF!,2,1):OFFSET(#REF!,#REF!,2,1)</definedName>
    <definedName name="SubCatList3">OFFSET(#REF!,#REF!,2,1):OFFSET(#REF!,#REF!,2,1)</definedName>
    <definedName name="SubCatList4">OFFSET(#REF!,#REF!,2,1):OFFSET(#REF!,#REF!,2,1)</definedName>
    <definedName name="SubCatList5">OFFSET(#REF!,#REF!,2,1):OFFSET(#REF!,#REF!,2,1)</definedName>
    <definedName name="SubCatList6">OFFSET(#REF!,#REF!,2,1):OFFSET(#REF!,#REF!,2,1)</definedName>
    <definedName name="SubCatList7">OFFSET(#REF!,#REF!,2,1):OFFSET(#REF!,#REF!,2,1)</definedName>
    <definedName name="SubCatList8">OFFSET(#REF!,#REF!,2,1):OFFSET(#REF!,#REF!,2,1)</definedName>
    <definedName name="SubCatList9">OFFSET(#REF!,#REF!,2,1):OFFSET(#REF!,#REF!,2,1)</definedName>
    <definedName name="testcatmgr">#REF!</definedName>
    <definedName name="UOMList" localSheetId="4">'Warehouse New Item'!#REF!</definedName>
    <definedName name="UOMList" localSheetId="2">'Scale New Item'!$AU$13:$AU$26</definedName>
    <definedName name="UOMList">'Warehouse New Item'!#REF!</definedName>
    <definedName name="UpdateScenario">#REF!</definedName>
    <definedName name="UpdateScenarios">#REF!</definedName>
    <definedName name="WhsUpdate">#REF!</definedName>
    <definedName name="Z_46EC73BC_F04D_40CA_A242_737CF95450E9_.wvu.Cols" localSheetId="2" hidden="1">'Scale New Item'!$AQ:$AW</definedName>
    <definedName name="Z_46EC73BC_F04D_40CA_A242_737CF95450E9_.wvu.PrintArea" localSheetId="4" hidden="1">'DSD New Item'!$A$14:$U$54</definedName>
    <definedName name="Z_46EC73BC_F04D_40CA_A242_737CF95450E9_.wvu.PrintArea" localSheetId="7" hidden="1">'Image - Item Barcode'!$A$5:$AU$58</definedName>
    <definedName name="Z_46EC73BC_F04D_40CA_A242_737CF95450E9_.wvu.PrintArea" localSheetId="2" hidden="1">'Scale New Item'!$A$1:$V$103</definedName>
    <definedName name="Z_46EC73BC_F04D_40CA_A242_737CF95450E9_.wvu.PrintArea" localSheetId="3" hidden="1">'Warehouse New Item'!$A$1:$W$69</definedName>
    <definedName name="Z_46EC73BC_F04D_40CA_A242_737CF95450E9_.wvu.PrintTitles" localSheetId="2" hidden="1">'Scale New Item'!$35:$35</definedName>
  </definedNames>
  <calcPr calcId="191028"/>
  <customWorkbookViews>
    <customWorkbookView name="Janet Grant - Personal View" guid="{46EC73BC-F04D-40CA-A242-737CF95450E9}" mergeInterval="0" changesSavedWin="1" personalView="1" maximized="1" xWindow="1" yWindow="1" windowWidth="1436" windowHeight="656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AA18" i="4" s="1"/>
  <c r="AA34" i="4" l="1"/>
  <c r="AA30" i="4"/>
  <c r="AA26" i="4"/>
  <c r="AA22" i="4"/>
  <c r="AA32" i="4"/>
  <c r="AA28" i="4"/>
  <c r="AA24" i="4"/>
  <c r="AA35" i="4"/>
  <c r="AA31" i="4"/>
  <c r="AA27" i="4"/>
  <c r="AA23" i="4"/>
  <c r="AA33" i="4"/>
  <c r="AA29" i="4"/>
  <c r="AA25" i="4"/>
  <c r="AA21" i="4"/>
  <c r="K18" i="2" l="1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O1" i="13" l="1"/>
  <c r="R8" i="4" l="1"/>
  <c r="K7" i="6"/>
  <c r="G1" i="6"/>
  <c r="R3" i="20"/>
  <c r="R3" i="2"/>
  <c r="C8" i="2"/>
  <c r="C7" i="2"/>
  <c r="C12" i="2"/>
  <c r="G11" i="2"/>
  <c r="E11" i="2"/>
  <c r="C11" i="2"/>
  <c r="C10" i="2"/>
  <c r="C9" i="2"/>
  <c r="E8" i="2"/>
  <c r="AB19" i="20"/>
  <c r="H16" i="20" s="1"/>
  <c r="AB20" i="20"/>
  <c r="H17" i="20" s="1"/>
  <c r="AB21" i="20"/>
  <c r="H18" i="20" s="1"/>
  <c r="AB22" i="20"/>
  <c r="H19" i="20" s="1"/>
  <c r="AB23" i="20"/>
  <c r="H20" i="20" s="1"/>
  <c r="AB24" i="20"/>
  <c r="H21" i="20" s="1"/>
  <c r="AB25" i="20"/>
  <c r="AC25" i="20" s="1"/>
  <c r="AB26" i="20"/>
  <c r="H23" i="20" s="1"/>
  <c r="AB27" i="20"/>
  <c r="H24" i="20" s="1"/>
  <c r="AB28" i="20"/>
  <c r="H25" i="20" s="1"/>
  <c r="AB29" i="20"/>
  <c r="H26" i="20" s="1"/>
  <c r="AB30" i="20"/>
  <c r="H27" i="20" s="1"/>
  <c r="AB31" i="20"/>
  <c r="H28" i="20" s="1"/>
  <c r="AB32" i="20"/>
  <c r="H29" i="20" s="1"/>
  <c r="AB18" i="20"/>
  <c r="H15" i="20" s="1"/>
  <c r="H30" i="20"/>
  <c r="H31" i="20"/>
  <c r="H32" i="20"/>
  <c r="Y18" i="2"/>
  <c r="Z18" i="2"/>
  <c r="X18" i="2"/>
  <c r="D17" i="2"/>
  <c r="E17" i="2"/>
  <c r="AD15" i="2" s="1"/>
  <c r="I68" i="2"/>
  <c r="B68" i="2"/>
  <c r="I67" i="2"/>
  <c r="B67" i="2"/>
  <c r="B50" i="2"/>
  <c r="B49" i="2"/>
  <c r="A52" i="20"/>
  <c r="A51" i="20"/>
  <c r="A50" i="20"/>
  <c r="A49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35" i="20"/>
  <c r="Q7" i="20"/>
  <c r="Q10" i="20" s="1"/>
  <c r="R12" i="2"/>
  <c r="R11" i="2"/>
  <c r="R10" i="2"/>
  <c r="R9" i="2"/>
  <c r="R8" i="2"/>
  <c r="V16" i="20"/>
  <c r="X16" i="20" s="1"/>
  <c r="V17" i="20"/>
  <c r="Y17" i="20" s="1"/>
  <c r="W17" i="20"/>
  <c r="V18" i="20"/>
  <c r="Y18" i="20" s="1"/>
  <c r="V19" i="20"/>
  <c r="W19" i="20" s="1"/>
  <c r="V20" i="20"/>
  <c r="W20" i="20" s="1"/>
  <c r="V21" i="20"/>
  <c r="Y21" i="20" s="1"/>
  <c r="V22" i="20"/>
  <c r="W22" i="20" s="1"/>
  <c r="V23" i="20"/>
  <c r="W23" i="20" s="1"/>
  <c r="V24" i="20"/>
  <c r="W24" i="20" s="1"/>
  <c r="V25" i="20"/>
  <c r="Y25" i="20" s="1"/>
  <c r="V26" i="20"/>
  <c r="W26" i="20" s="1"/>
  <c r="V27" i="20"/>
  <c r="W27" i="20" s="1"/>
  <c r="V28" i="20"/>
  <c r="W28" i="20" s="1"/>
  <c r="V29" i="20"/>
  <c r="W29" i="20" s="1"/>
  <c r="V30" i="20"/>
  <c r="W30" i="20" s="1"/>
  <c r="V31" i="20"/>
  <c r="Y31" i="20" s="1"/>
  <c r="V32" i="20"/>
  <c r="W32" i="20" s="1"/>
  <c r="V15" i="20"/>
  <c r="X15" i="20" s="1"/>
  <c r="R9" i="23"/>
  <c r="R8" i="23"/>
  <c r="R7" i="23"/>
  <c r="R6" i="23"/>
  <c r="R5" i="23"/>
  <c r="B78" i="2"/>
  <c r="B79" i="2"/>
  <c r="B80" i="2"/>
  <c r="B81" i="2"/>
  <c r="B82" i="2"/>
  <c r="B83" i="2"/>
  <c r="B84" i="2"/>
  <c r="B85" i="2"/>
  <c r="B86" i="2"/>
  <c r="B87" i="2"/>
  <c r="B88" i="2"/>
  <c r="B89" i="2"/>
  <c r="B77" i="2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74" i="4"/>
  <c r="E20" i="4"/>
  <c r="Q9" i="20"/>
  <c r="Q8" i="20"/>
  <c r="Q11" i="20" s="1"/>
  <c r="AL22" i="20"/>
  <c r="A41" i="8"/>
  <c r="G41" i="8"/>
  <c r="M41" i="8"/>
  <c r="S41" i="8"/>
  <c r="Y41" i="8"/>
  <c r="AE41" i="8"/>
  <c r="AK41" i="8"/>
  <c r="AQ41" i="8"/>
  <c r="D8" i="6"/>
  <c r="E8" i="6"/>
  <c r="F8" i="6"/>
  <c r="G8" i="6"/>
  <c r="H8" i="6"/>
  <c r="I8" i="6"/>
  <c r="J8" i="6"/>
  <c r="K10" i="6"/>
  <c r="D11" i="6"/>
  <c r="E11" i="6"/>
  <c r="F11" i="6"/>
  <c r="G11" i="6"/>
  <c r="H11" i="6"/>
  <c r="I11" i="6"/>
  <c r="J11" i="6"/>
  <c r="K13" i="6"/>
  <c r="D14" i="6"/>
  <c r="E14" i="6"/>
  <c r="F14" i="6"/>
  <c r="G14" i="6"/>
  <c r="H14" i="6"/>
  <c r="I14" i="6"/>
  <c r="J14" i="6"/>
  <c r="K16" i="6"/>
  <c r="D17" i="6"/>
  <c r="E17" i="6"/>
  <c r="F17" i="6"/>
  <c r="G17" i="6"/>
  <c r="H17" i="6"/>
  <c r="I17" i="6"/>
  <c r="J17" i="6"/>
  <c r="K19" i="6"/>
  <c r="D20" i="6"/>
  <c r="E20" i="6"/>
  <c r="F20" i="6"/>
  <c r="G20" i="6"/>
  <c r="H20" i="6"/>
  <c r="I20" i="6"/>
  <c r="J20" i="6"/>
  <c r="K22" i="6"/>
  <c r="D23" i="6"/>
  <c r="E23" i="6"/>
  <c r="F23" i="6"/>
  <c r="G23" i="6"/>
  <c r="H23" i="6"/>
  <c r="I23" i="6"/>
  <c r="J23" i="6"/>
  <c r="K25" i="6"/>
  <c r="D26" i="6"/>
  <c r="E26" i="6"/>
  <c r="F26" i="6"/>
  <c r="G26" i="6"/>
  <c r="H26" i="6"/>
  <c r="I26" i="6"/>
  <c r="J26" i="6"/>
  <c r="K28" i="6"/>
  <c r="D29" i="6"/>
  <c r="E29" i="6"/>
  <c r="F29" i="6"/>
  <c r="G29" i="6"/>
  <c r="H29" i="6"/>
  <c r="I29" i="6"/>
  <c r="J29" i="6"/>
  <c r="R9" i="4"/>
  <c r="R10" i="4"/>
  <c r="R11" i="4"/>
  <c r="R12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54" i="2"/>
  <c r="I54" i="2"/>
  <c r="B55" i="2"/>
  <c r="I55" i="2"/>
  <c r="B56" i="2"/>
  <c r="I56" i="2"/>
  <c r="B57" i="2"/>
  <c r="I57" i="2"/>
  <c r="B58" i="2"/>
  <c r="I58" i="2"/>
  <c r="B59" i="2"/>
  <c r="I59" i="2"/>
  <c r="B60" i="2"/>
  <c r="I60" i="2"/>
  <c r="B61" i="2"/>
  <c r="I61" i="2"/>
  <c r="B62" i="2"/>
  <c r="I62" i="2"/>
  <c r="B63" i="2"/>
  <c r="I63" i="2"/>
  <c r="B64" i="2"/>
  <c r="I64" i="2"/>
  <c r="B65" i="2"/>
  <c r="I65" i="2"/>
  <c r="B66" i="2"/>
  <c r="I66" i="2"/>
  <c r="G93" i="2"/>
  <c r="W15" i="20"/>
  <c r="Y30" i="20"/>
  <c r="X30" i="20"/>
  <c r="Y26" i="20"/>
  <c r="X26" i="20"/>
  <c r="Y22" i="20"/>
  <c r="X18" i="20"/>
  <c r="Y29" i="20"/>
  <c r="Y32" i="20"/>
  <c r="X28" i="20"/>
  <c r="Y28" i="20"/>
  <c r="X20" i="20"/>
  <c r="Y20" i="20"/>
  <c r="Y16" i="20"/>
  <c r="X17" i="20"/>
  <c r="Y27" i="20"/>
  <c r="X27" i="20"/>
  <c r="Y23" i="20"/>
  <c r="X23" i="20"/>
  <c r="Y19" i="20"/>
  <c r="X19" i="20"/>
  <c r="X25" i="2"/>
  <c r="Y25" i="2"/>
  <c r="Z25" i="2"/>
  <c r="Z24" i="2"/>
  <c r="X24" i="2"/>
  <c r="Y24" i="2"/>
  <c r="Y27" i="2"/>
  <c r="Z27" i="2"/>
  <c r="X27" i="2"/>
  <c r="Y23" i="2"/>
  <c r="Z23" i="2"/>
  <c r="X23" i="2"/>
  <c r="Y19" i="2"/>
  <c r="Z19" i="2"/>
  <c r="X19" i="2"/>
  <c r="Y31" i="2"/>
  <c r="Z31" i="2"/>
  <c r="X31" i="2"/>
  <c r="X29" i="2"/>
  <c r="Y29" i="2"/>
  <c r="Z29" i="2"/>
  <c r="X21" i="2"/>
  <c r="Y21" i="2"/>
  <c r="Z21" i="2"/>
  <c r="Z28" i="2"/>
  <c r="X28" i="2"/>
  <c r="Y28" i="2"/>
  <c r="Z20" i="2"/>
  <c r="X20" i="2"/>
  <c r="Y20" i="2"/>
  <c r="Z32" i="2"/>
  <c r="X32" i="2"/>
  <c r="Y32" i="2"/>
  <c r="X30" i="2"/>
  <c r="Y30" i="2"/>
  <c r="Z30" i="2"/>
  <c r="X26" i="2"/>
  <c r="Y26" i="2"/>
  <c r="Z26" i="2"/>
  <c r="X22" i="2"/>
  <c r="Y22" i="2"/>
  <c r="Z22" i="2"/>
  <c r="K26" i="6"/>
  <c r="W31" i="20" l="1"/>
  <c r="X24" i="20"/>
  <c r="K29" i="6"/>
  <c r="K23" i="6"/>
  <c r="K20" i="6"/>
  <c r="K17" i="6"/>
  <c r="X31" i="20"/>
  <c r="X32" i="20"/>
  <c r="AE31" i="2"/>
  <c r="AE27" i="2"/>
  <c r="AE23" i="2"/>
  <c r="AE19" i="2"/>
  <c r="AE30" i="2"/>
  <c r="AE26" i="2"/>
  <c r="AE22" i="2"/>
  <c r="AE18" i="2"/>
  <c r="AE29" i="2"/>
  <c r="AE25" i="2"/>
  <c r="AE21" i="2"/>
  <c r="AD18" i="2"/>
  <c r="AF18" i="2" s="1"/>
  <c r="AE32" i="2"/>
  <c r="AE28" i="2"/>
  <c r="AE24" i="2"/>
  <c r="AE20" i="2"/>
  <c r="AD31" i="2"/>
  <c r="AD27" i="2"/>
  <c r="AD23" i="2"/>
  <c r="AD19" i="2"/>
  <c r="AD30" i="2"/>
  <c r="AD26" i="2"/>
  <c r="AD22" i="2"/>
  <c r="AD29" i="2"/>
  <c r="AF29" i="2" s="1"/>
  <c r="AD25" i="2"/>
  <c r="AF25" i="2" s="1"/>
  <c r="AD21" i="2"/>
  <c r="AF21" i="2" s="1"/>
  <c r="AD32" i="2"/>
  <c r="AD28" i="2"/>
  <c r="AD24" i="2"/>
  <c r="AD20" i="2"/>
  <c r="K14" i="6"/>
  <c r="K11" i="6"/>
  <c r="AC27" i="20"/>
  <c r="AC21" i="20"/>
  <c r="AC20" i="20"/>
  <c r="H22" i="20"/>
  <c r="X29" i="20"/>
  <c r="AC26" i="20"/>
  <c r="K8" i="6"/>
  <c r="AA15" i="2"/>
  <c r="AA18" i="2" s="1"/>
  <c r="AC22" i="20"/>
  <c r="AC18" i="20"/>
  <c r="AC29" i="20"/>
  <c r="AC31" i="20"/>
  <c r="AC30" i="20"/>
  <c r="AC23" i="20"/>
  <c r="AC19" i="20"/>
  <c r="AC32" i="20"/>
  <c r="AC28" i="20"/>
  <c r="AC24" i="20"/>
  <c r="AD18" i="4"/>
  <c r="AD21" i="4" s="1"/>
  <c r="X21" i="20"/>
  <c r="Y24" i="20"/>
  <c r="X25" i="20"/>
  <c r="X22" i="20"/>
  <c r="Y15" i="20"/>
  <c r="W25" i="20"/>
  <c r="W21" i="20"/>
  <c r="W18" i="20"/>
  <c r="W16" i="20"/>
  <c r="AF22" i="2" l="1"/>
  <c r="AF26" i="2"/>
  <c r="AF31" i="2"/>
  <c r="AF30" i="2"/>
  <c r="AF19" i="2"/>
  <c r="AF23" i="2"/>
  <c r="AF20" i="2"/>
  <c r="AF27" i="2"/>
  <c r="AF28" i="2"/>
  <c r="AF32" i="2"/>
  <c r="AF24" i="2"/>
  <c r="AA25" i="2"/>
  <c r="AB26" i="2"/>
  <c r="AA30" i="2"/>
  <c r="AA20" i="2"/>
  <c r="AB23" i="2"/>
  <c r="AA29" i="2"/>
  <c r="AA21" i="2"/>
  <c r="AB28" i="2"/>
  <c r="AB25" i="2"/>
  <c r="AA23" i="2"/>
  <c r="AA19" i="2"/>
  <c r="AB22" i="2"/>
  <c r="AB19" i="2"/>
  <c r="AB31" i="2"/>
  <c r="AB21" i="2"/>
  <c r="AB30" i="2"/>
  <c r="AA32" i="2"/>
  <c r="AA26" i="2"/>
  <c r="AB27" i="2"/>
  <c r="AB24" i="2"/>
  <c r="AB18" i="2"/>
  <c r="AB20" i="2"/>
  <c r="AA22" i="2"/>
  <c r="AA28" i="2"/>
  <c r="AB30" i="4"/>
  <c r="AB23" i="4"/>
  <c r="AC23" i="4" s="1"/>
  <c r="AB25" i="4"/>
  <c r="AB27" i="4"/>
  <c r="AB32" i="4"/>
  <c r="AB33" i="4"/>
  <c r="AB31" i="4"/>
  <c r="AB22" i="4"/>
  <c r="AB34" i="4"/>
  <c r="AB28" i="4"/>
  <c r="AB35" i="4"/>
  <c r="AB21" i="4"/>
  <c r="AC21" i="4" s="1"/>
  <c r="AB29" i="4"/>
  <c r="AB24" i="4"/>
  <c r="AB26" i="4"/>
  <c r="AA31" i="2"/>
  <c r="AB29" i="2"/>
  <c r="AA27" i="2"/>
  <c r="AB32" i="2"/>
  <c r="AA24" i="2"/>
  <c r="AD24" i="4"/>
  <c r="AD25" i="4"/>
  <c r="AE30" i="4"/>
  <c r="AE35" i="4"/>
  <c r="AD26" i="4"/>
  <c r="AD33" i="4"/>
  <c r="AD23" i="4"/>
  <c r="AE34" i="4"/>
  <c r="AE33" i="4"/>
  <c r="AE23" i="4"/>
  <c r="AD30" i="4"/>
  <c r="AD31" i="4"/>
  <c r="AD28" i="4"/>
  <c r="AE25" i="4"/>
  <c r="AE27" i="4"/>
  <c r="AD22" i="4"/>
  <c r="AD34" i="4"/>
  <c r="AE32" i="4"/>
  <c r="AE29" i="4"/>
  <c r="AD32" i="4"/>
  <c r="AE24" i="4"/>
  <c r="AE31" i="4"/>
  <c r="AD27" i="4"/>
  <c r="AE21" i="4"/>
  <c r="AE26" i="4"/>
  <c r="AD29" i="4"/>
  <c r="AE22" i="4"/>
  <c r="AD35" i="4"/>
  <c r="AE28" i="4"/>
  <c r="AC28" i="2" l="1"/>
  <c r="AF30" i="4"/>
  <c r="AC27" i="2"/>
  <c r="AC23" i="2"/>
  <c r="I23" i="2" s="1"/>
  <c r="L23" i="2" s="1"/>
  <c r="J59" i="2" s="1"/>
  <c r="I20" i="2"/>
  <c r="L20" i="2" s="1"/>
  <c r="J56" i="2" s="1"/>
  <c r="AC20" i="2"/>
  <c r="AC22" i="2"/>
  <c r="I22" i="2" s="1"/>
  <c r="L22" i="2" s="1"/>
  <c r="J58" i="2" s="1"/>
  <c r="I19" i="2"/>
  <c r="L19" i="2" s="1"/>
  <c r="J55" i="2" s="1"/>
  <c r="AC19" i="2"/>
  <c r="AC21" i="2"/>
  <c r="I21" i="2" s="1"/>
  <c r="L21" i="2" s="1"/>
  <c r="J57" i="2" s="1"/>
  <c r="AC30" i="2"/>
  <c r="AC29" i="2"/>
  <c r="AC26" i="2"/>
  <c r="I26" i="2" s="1"/>
  <c r="L26" i="2" s="1"/>
  <c r="J62" i="2" s="1"/>
  <c r="AC24" i="2"/>
  <c r="I31" i="2"/>
  <c r="L31" i="2" s="1"/>
  <c r="J67" i="2" s="1"/>
  <c r="AC31" i="2"/>
  <c r="AC32" i="2"/>
  <c r="I32" i="2" s="1"/>
  <c r="L32" i="2" s="1"/>
  <c r="J68" i="2" s="1"/>
  <c r="AC25" i="2"/>
  <c r="I25" i="2" s="1"/>
  <c r="L25" i="2" s="1"/>
  <c r="J61" i="2" s="1"/>
  <c r="AC18" i="2"/>
  <c r="I18" i="2" s="1"/>
  <c r="L18" i="2" s="1"/>
  <c r="J54" i="2" s="1"/>
  <c r="AC30" i="4"/>
  <c r="I30" i="4" s="1"/>
  <c r="L30" i="4" s="1"/>
  <c r="K30" i="4" s="1"/>
  <c r="Y30" i="4" s="1"/>
  <c r="AC22" i="4"/>
  <c r="AC34" i="4"/>
  <c r="AC32" i="4"/>
  <c r="AC31" i="4"/>
  <c r="I30" i="2"/>
  <c r="L30" i="2" s="1"/>
  <c r="J66" i="2" s="1"/>
  <c r="I24" i="2"/>
  <c r="L24" i="2" s="1"/>
  <c r="J60" i="2" s="1"/>
  <c r="I29" i="2"/>
  <c r="L29" i="2" s="1"/>
  <c r="J65" i="2" s="1"/>
  <c r="I28" i="2"/>
  <c r="L28" i="2" s="1"/>
  <c r="J64" i="2" s="1"/>
  <c r="I27" i="2"/>
  <c r="L27" i="2" s="1"/>
  <c r="J63" i="2" s="1"/>
  <c r="AC33" i="4"/>
  <c r="AC24" i="4"/>
  <c r="AC29" i="4"/>
  <c r="AC35" i="4"/>
  <c r="AC27" i="4"/>
  <c r="AC25" i="4"/>
  <c r="AC28" i="4"/>
  <c r="AC26" i="4"/>
  <c r="AF29" i="4"/>
  <c r="AF35" i="4"/>
  <c r="AF34" i="4"/>
  <c r="AF32" i="4"/>
  <c r="AF27" i="4"/>
  <c r="AF22" i="4"/>
  <c r="AF31" i="4"/>
  <c r="AF23" i="4"/>
  <c r="I23" i="4" s="1"/>
  <c r="L23" i="4" s="1"/>
  <c r="K23" i="4" s="1"/>
  <c r="Y23" i="4" s="1"/>
  <c r="AF21" i="4"/>
  <c r="AF33" i="4"/>
  <c r="AF25" i="4"/>
  <c r="AF28" i="4"/>
  <c r="AF26" i="4"/>
  <c r="AF24" i="4"/>
  <c r="Z23" i="4" l="1"/>
  <c r="X23" i="4"/>
  <c r="I26" i="4"/>
  <c r="L26" i="4" s="1"/>
  <c r="K26" i="4" s="1"/>
  <c r="Y26" i="4" s="1"/>
  <c r="I29" i="4"/>
  <c r="L29" i="4" s="1"/>
  <c r="K29" i="4" s="1"/>
  <c r="X29" i="4" s="1"/>
  <c r="I25" i="4"/>
  <c r="L25" i="4" s="1"/>
  <c r="K25" i="4" s="1"/>
  <c r="Y25" i="4" s="1"/>
  <c r="I24" i="4"/>
  <c r="L24" i="4" s="1"/>
  <c r="K24" i="4" s="1"/>
  <c r="Z24" i="4" s="1"/>
  <c r="I34" i="4"/>
  <c r="L34" i="4" s="1"/>
  <c r="K34" i="4" s="1"/>
  <c r="Z34" i="4" s="1"/>
  <c r="I27" i="4"/>
  <c r="L27" i="4" s="1"/>
  <c r="K27" i="4" s="1"/>
  <c r="X27" i="4" s="1"/>
  <c r="I33" i="4"/>
  <c r="L33" i="4" s="1"/>
  <c r="K33" i="4" s="1"/>
  <c r="X33" i="4" s="1"/>
  <c r="I22" i="4"/>
  <c r="L22" i="4" s="1"/>
  <c r="I28" i="4"/>
  <c r="L28" i="4" s="1"/>
  <c r="K28" i="4" s="1"/>
  <c r="Z28" i="4" s="1"/>
  <c r="I35" i="4"/>
  <c r="L35" i="4" s="1"/>
  <c r="K35" i="4" s="1"/>
  <c r="X35" i="4" s="1"/>
  <c r="I31" i="4"/>
  <c r="L31" i="4" s="1"/>
  <c r="K31" i="4" s="1"/>
  <c r="Z31" i="4" s="1"/>
  <c r="I32" i="4"/>
  <c r="L32" i="4" s="1"/>
  <c r="K32" i="4" s="1"/>
  <c r="X32" i="4" s="1"/>
  <c r="X30" i="4"/>
  <c r="Z30" i="4"/>
  <c r="I21" i="4"/>
  <c r="L21" i="4" s="1"/>
  <c r="X24" i="4" l="1"/>
  <c r="Y24" i="4"/>
  <c r="Z26" i="4"/>
  <c r="Z25" i="4"/>
  <c r="Y35" i="4"/>
  <c r="Y31" i="4"/>
  <c r="Z27" i="4"/>
  <c r="K21" i="4"/>
  <c r="Z21" i="4" s="1"/>
  <c r="Z29" i="4"/>
  <c r="K22" i="4"/>
  <c r="Y27" i="4"/>
  <c r="Y28" i="4"/>
  <c r="Z35" i="4"/>
  <c r="Y29" i="4"/>
  <c r="Y33" i="4"/>
  <c r="X34" i="4"/>
  <c r="X26" i="4"/>
  <c r="X28" i="4"/>
  <c r="X25" i="4"/>
  <c r="Z33" i="4"/>
  <c r="Y34" i="4"/>
  <c r="Y32" i="4"/>
  <c r="Z32" i="4"/>
  <c r="X31" i="4"/>
  <c r="X21" i="4" l="1"/>
  <c r="X22" i="4"/>
  <c r="Y22" i="4"/>
  <c r="Y21" i="4"/>
  <c r="Z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Savemart</author>
  </authors>
  <commentList>
    <comment ref="B8" authorId="0" shapeId="0" xr:uid="{00000000-0006-0000-0000-000001000000}">
      <text>
        <r>
          <rPr>
            <sz val="8"/>
            <color indexed="81"/>
            <rFont val="Tahoma"/>
            <family val="2"/>
          </rPr>
          <t>If new vendor, enter A/P vendor number</t>
        </r>
      </text>
    </comment>
    <comment ref="F1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# of items going into the warehouse.  No cost for Master Pk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# of Items shipping to the store.  List Cost is for Ship pk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List Cost for Ship Pack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SSI cost with upcharge.  Will auto calculate from Vendor List  Cost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Unit amount customer is buying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9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Size on selling item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19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Anchor…order code of family item or last 5 digits of upc, if first 5 are the same as new item
</t>
        </r>
      </text>
    </comment>
    <comment ref="L2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formulas will calculate unit cost from ship cost if unit pk has a 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Key into HQ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Total Dimensions of product coming into the warehouse.  If a Pallet, then Ship Pack and Master Pack are the same.
</t>
        </r>
      </text>
    </comment>
    <comment ref="P23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Dimensions of shipping unit to store,  example…mod or case
 For item dimensions see below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Savemart</author>
  </authors>
  <commentList>
    <comment ref="B8" authorId="0" shapeId="0" xr:uid="{00000000-0006-0000-0200-000001000000}">
      <text>
        <r>
          <rPr>
            <sz val="8"/>
            <color indexed="81"/>
            <rFont val="Tahoma"/>
            <family val="2"/>
          </rPr>
          <t>If new vendor, enter A/P vendor number</t>
        </r>
      </text>
    </comment>
    <comment ref="U1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Has to be a number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# of items going into the warehouse.  No cost for Master Pk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6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# of Items shipping to the store.  List Cost is for Ship pk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List Cost for Ship Pack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SSI cost with upcharge.  Will auto calculate from Vendor List  Cost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6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Unit amount customer is buying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6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Size on selling item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16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 xml:space="preserve">Anchor…order code of family item or last 5 digits of upc, if first 5 are the same as new item
</t>
        </r>
      </text>
    </comment>
    <comment ref="W16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 xml:space="preserve">Anchor…order code of family item or last 5 digits of upc, if first 5 are the same as new item
</t>
        </r>
      </text>
    </comment>
    <comment ref="K18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formulas will calculate unit cost from ship cost if unit pk has a 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Key into HQ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 xml:space="preserve">Total Dimensions of product coming into the warehouse.  If a Pallet, then Ship Pack and Master Pack are the same.
</t>
        </r>
      </text>
    </comment>
    <comment ref="O34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Dimensions of shipping unit to store,  example…mod or case
 For item dimensions see below</t>
        </r>
      </text>
    </comment>
    <comment ref="T35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>Enter category # use list on tab called cat list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35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Enter the sub-cat number.  Find in list on tab called cat list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6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 xml:space="preserve">Is the product eligible for the CA or NV WIC program?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6" authorId="0" shapeId="0" xr:uid="{00000000-0006-0000-0200-000012000000}">
      <text>
        <r>
          <rPr>
            <sz val="9"/>
            <color indexed="81"/>
            <rFont val="Tahoma"/>
            <family val="2"/>
          </rPr>
          <t>Is the product Food Stamp Eligible?</t>
        </r>
      </text>
    </comment>
    <comment ref="E76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Is the product eligible for Flex Spending Account?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6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Does the product require California Redemption Value?</t>
        </r>
      </text>
    </comment>
    <comment ref="G76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Is this product subject to Sugar Sweetened Beverage Tax?</t>
        </r>
      </text>
    </comment>
    <comment ref="H76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Does the product Contain Psedoephdrine? Please provide Mg</t>
        </r>
      </text>
    </comment>
    <comment ref="I76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Provide age requirement for purchase 
 (if applicable)</t>
        </r>
      </text>
    </comment>
    <comment ref="K76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Does the product require a Prop 65 warning?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6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Please provide WERCS ID 
(if applicable)</t>
        </r>
      </text>
    </comment>
    <comment ref="N76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Please provide alcohol percentage (if applicable)</t>
        </r>
      </text>
    </comment>
    <comment ref="P76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Is the product Locally sourced? If yes, please provide city of manufacture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6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Is the product Private label for TSMC?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Savemart</author>
  </authors>
  <commentList>
    <comment ref="B8" authorId="0" shapeId="0" xr:uid="{00000000-0006-0000-0300-000001000000}">
      <text>
        <r>
          <rPr>
            <sz val="8"/>
            <color indexed="81"/>
            <rFont val="Tahoma"/>
            <family val="2"/>
          </rPr>
          <t>If new vendor, enter A/P vendor number</t>
        </r>
      </text>
    </comment>
    <comment ref="F19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# of items going into the warehouse.  No cost for Master Pk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# of Items shipping to the store.  List Cost is for Ship pk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List Cost for Ship Pack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9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SSI cost with upcharge.  Will auto calculate from Vendor List  Cost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formulas will calculate unit cost from ship cost if unit pk has a 1
</t>
        </r>
      </text>
    </comment>
    <comment ref="Q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Unit amount customer is buying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9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Size on selling item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9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 xml:space="preserve">Anchor…order code of family item or last 5 digits of upc, if first 5 are the same as new item
</t>
        </r>
      </text>
    </comment>
    <comment ref="C37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Key into HQ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0" shapeId="0" xr:uid="{00000000-0006-0000-0300-00000B000000}">
      <text>
        <r>
          <rPr>
            <b/>
            <sz val="8"/>
            <color indexed="81"/>
            <rFont val="Tahoma"/>
            <family val="2"/>
          </rPr>
          <t xml:space="preserve">Total Dimensions of product coming into the warehouse.  If a Pallet, then Ship Pack and Master Pack are the same.
</t>
        </r>
      </text>
    </comment>
    <comment ref="P37" authorId="0" shapeId="0" xr:uid="{00000000-0006-0000-0300-00000C000000}">
      <text>
        <r>
          <rPr>
            <b/>
            <sz val="8"/>
            <color indexed="81"/>
            <rFont val="Tahoma"/>
            <family val="2"/>
          </rPr>
          <t>Dimensions of shipping unit to store,  example…mod or case
 For item dimensions see below</t>
        </r>
      </text>
    </comment>
    <comment ref="U38" authorId="0" shapeId="0" xr:uid="{00000000-0006-0000-0300-00000D000000}">
      <text>
        <r>
          <rPr>
            <b/>
            <sz val="8"/>
            <color indexed="81"/>
            <rFont val="Tahoma"/>
            <family val="2"/>
          </rPr>
          <t>Enter category # use list on tab called cat list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38" authorId="0" shapeId="0" xr:uid="{00000000-0006-0000-0300-00000E000000}">
      <text>
        <r>
          <rPr>
            <b/>
            <sz val="8"/>
            <color indexed="81"/>
            <rFont val="Tahoma"/>
            <family val="2"/>
          </rPr>
          <t>Enter the sub-cat number.  Find in list on tab called cat list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3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 xml:space="preserve">Is the product eligible for the CA or NV WIC program?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3" authorId="0" shapeId="0" xr:uid="{00000000-0006-0000-0300-000010000000}">
      <text>
        <r>
          <rPr>
            <sz val="9"/>
            <color indexed="81"/>
            <rFont val="Tahoma"/>
            <family val="2"/>
          </rPr>
          <t>Is the product Food Stamp Eligible?</t>
        </r>
      </text>
    </comment>
    <comment ref="E73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Is the product eligible for Flex Spending Account?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3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Does the product require California Redemption Value?</t>
        </r>
      </text>
    </comment>
    <comment ref="G73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Is this product subject to Sugar Sweetened Beverage Tax?</t>
        </r>
      </text>
    </comment>
    <comment ref="H73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Does the product Contain Psedoephdrine? Please provide Mg</t>
        </r>
      </text>
    </comment>
    <comment ref="I73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Provide age requirement for purchase 
 (if applicable)</t>
        </r>
      </text>
    </comment>
    <comment ref="K7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Does the product require a Prop 65 warning?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3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Please provide WERCS ID 
(if applicable)</t>
        </r>
      </text>
    </comment>
    <comment ref="N73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Please provide alcohol percentage (if applicable)</t>
        </r>
      </text>
    </comment>
    <comment ref="P7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Is the product Locally sourced? If yes, please provide city of manufacture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Is the product Private label for TSMC?</t>
        </r>
      </text>
    </comment>
    <comment ref="T7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What is the National Brand Equivalent Product ID?</t>
        </r>
      </text>
    </comment>
    <comment ref="N7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Savemart: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Savemart</author>
  </authors>
  <commentList>
    <comment ref="A7" authorId="0" shapeId="0" xr:uid="{00000000-0006-0000-0400-000001000000}">
      <text>
        <r>
          <rPr>
            <sz val="8"/>
            <color indexed="81"/>
            <rFont val="Tahoma"/>
            <family val="2"/>
          </rPr>
          <t>If new vendor, enter A/P vendor number</t>
        </r>
      </text>
    </comment>
    <comment ref="H1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Auto populated field (if applicable)</t>
        </r>
      </text>
    </comment>
    <comment ref="B3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Is the product eligible for the CA or NV WIC program?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 xr:uid="{00000000-0006-0000-0400-000004000000}">
      <text>
        <r>
          <rPr>
            <sz val="9"/>
            <color indexed="81"/>
            <rFont val="Tahoma"/>
            <family val="2"/>
          </rPr>
          <t>Is the product Food Stamp Eligible?</t>
        </r>
      </text>
    </comment>
    <comment ref="D3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Is the product eligible for Flex Spending Account?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Does the product require California Redemption Value?</t>
        </r>
      </text>
    </comment>
    <comment ref="F34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Is this product subject to Sugar Sweetened Beverage Tax?</t>
        </r>
      </text>
    </comment>
    <comment ref="G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Does the product Contain Psedoephdrine? Please provide Mg</t>
        </r>
      </text>
    </comment>
    <comment ref="H34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Provide age requirement for purchase 
 (if applicable)</t>
        </r>
      </text>
    </comment>
    <comment ref="J34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Does the product require a Prop 65 warning?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4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Please provide WERCS ID 
(if applicable)</t>
        </r>
      </text>
    </comment>
    <comment ref="M3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Please provide alcohol percentage (if applicable)</t>
        </r>
      </text>
    </comment>
    <comment ref="O34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Is the product Locally sourced? If yes, please provide city of manufacture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4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Is the product Private label for TSMC?</t>
        </r>
      </text>
    </comment>
  </commentList>
</comments>
</file>

<file path=xl/sharedStrings.xml><?xml version="1.0" encoding="utf-8"?>
<sst xmlns="http://schemas.openxmlformats.org/spreadsheetml/2006/main" count="11765" uniqueCount="4468">
  <si>
    <t>ITEM MANAGEMENT FORM</t>
  </si>
  <si>
    <t>Schematic Release Date (Post)</t>
  </si>
  <si>
    <t>New Item Type</t>
  </si>
  <si>
    <t>Banner</t>
  </si>
  <si>
    <t>Lucky Only</t>
  </si>
  <si>
    <t>Submitted to Cat. Mgr</t>
  </si>
  <si>
    <t xml:space="preserve">Category Review Date </t>
  </si>
  <si>
    <t>Vendor Name</t>
  </si>
  <si>
    <t>Category Manager</t>
  </si>
  <si>
    <t>Ben Ueda</t>
  </si>
  <si>
    <t xml:space="preserve">Submit to IM Dept   </t>
  </si>
  <si>
    <t>Supplier #</t>
  </si>
  <si>
    <t xml:space="preserve"> </t>
  </si>
  <si>
    <t>Phone #</t>
  </si>
  <si>
    <t>First Order Date (PO)</t>
  </si>
  <si>
    <t>Account Executive</t>
  </si>
  <si>
    <t>Department</t>
  </si>
  <si>
    <t>Dry Grocery</t>
  </si>
  <si>
    <t xml:space="preserve">In Warehouse Date </t>
  </si>
  <si>
    <t>Address</t>
  </si>
  <si>
    <t>Slotting</t>
  </si>
  <si>
    <t>Total Store Count</t>
  </si>
  <si>
    <t>City</t>
  </si>
  <si>
    <t>State</t>
  </si>
  <si>
    <t>Zip</t>
  </si>
  <si>
    <t>Broker Name</t>
  </si>
  <si>
    <t>Email</t>
  </si>
  <si>
    <t>New Vendors must be set up in the Accounting Department first</t>
  </si>
  <si>
    <r>
      <rPr>
        <b/>
        <sz val="11"/>
        <color indexed="8"/>
        <rFont val="Calibri"/>
        <family val="2"/>
      </rPr>
      <t xml:space="preserve">       </t>
    </r>
    <r>
      <rPr>
        <b/>
        <u/>
        <sz val="11"/>
        <color indexed="8"/>
        <rFont val="Calibri"/>
        <family val="2"/>
      </rPr>
      <t>If</t>
    </r>
    <r>
      <rPr>
        <sz val="11"/>
        <color theme="1"/>
        <rFont val="Calibri"/>
        <family val="2"/>
      </rPr>
      <t xml:space="preserve"> the Master and Ship </t>
    </r>
    <r>
      <rPr>
        <b/>
        <u/>
        <sz val="11"/>
        <color indexed="8"/>
        <rFont val="Calibri"/>
        <family val="2"/>
      </rPr>
      <t>upcs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are different than the </t>
    </r>
    <r>
      <rPr>
        <b/>
        <u/>
        <sz val="11"/>
        <color indexed="8"/>
        <rFont val="Calibri"/>
        <family val="2"/>
      </rPr>
      <t>selling unit upc</t>
    </r>
    <r>
      <rPr>
        <sz val="11"/>
        <color theme="1"/>
        <rFont val="Calibri"/>
        <family val="2"/>
      </rPr>
      <t xml:space="preserve">, (3 different upc's) </t>
    </r>
    <r>
      <rPr>
        <b/>
        <sz val="11"/>
        <color indexed="8"/>
        <rFont val="Calibri"/>
        <family val="2"/>
      </rPr>
      <t xml:space="preserve">add selling unit upc on line directly </t>
    </r>
    <r>
      <rPr>
        <b/>
        <u/>
        <sz val="11"/>
        <color indexed="8"/>
        <rFont val="Calibri"/>
        <family val="2"/>
      </rPr>
      <t xml:space="preserve">below...Item GTIN/UPC    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</rPr>
      <t>(on a new row)</t>
    </r>
  </si>
  <si>
    <r>
      <t xml:space="preserve">       Type </t>
    </r>
    <r>
      <rPr>
        <b/>
        <u/>
        <sz val="11"/>
        <color indexed="8"/>
        <rFont val="Calibri"/>
        <family val="2"/>
      </rPr>
      <t>Selling UPC</t>
    </r>
    <r>
      <rPr>
        <sz val="11"/>
        <color theme="1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in Item Description</t>
    </r>
    <r>
      <rPr>
        <sz val="11"/>
        <color theme="1"/>
        <rFont val="Calibri"/>
        <family val="2"/>
      </rPr>
      <t xml:space="preserve">.  </t>
    </r>
    <r>
      <rPr>
        <b/>
        <i/>
        <sz val="11"/>
        <color indexed="8"/>
        <rFont val="Calibri"/>
        <family val="2"/>
      </rPr>
      <t>Do not fill in other cells, will use Ship information</t>
    </r>
  </si>
  <si>
    <t>Whse &amp; Vndr Order#</t>
  </si>
  <si>
    <t>auto calc</t>
  </si>
  <si>
    <t>SSI only</t>
  </si>
  <si>
    <t>GTIN / UPC Code       (14/12 digits)</t>
  </si>
  <si>
    <t>Mster</t>
  </si>
  <si>
    <t>Ship</t>
  </si>
  <si>
    <t>Vendor</t>
  </si>
  <si>
    <t>SSI Cost</t>
  </si>
  <si>
    <t>Unit</t>
  </si>
  <si>
    <t>Brand</t>
  </si>
  <si>
    <t>Multi</t>
  </si>
  <si>
    <t>Size</t>
  </si>
  <si>
    <t>UOM</t>
  </si>
  <si>
    <t>Retail</t>
  </si>
  <si>
    <t>Anchor</t>
  </si>
  <si>
    <t>Case GTIN / UPC</t>
  </si>
  <si>
    <t>Item GTIN / UPC</t>
  </si>
  <si>
    <t/>
  </si>
  <si>
    <t>Pack</t>
  </si>
  <si>
    <t>List Cost</t>
  </si>
  <si>
    <t>w/upcharge</t>
  </si>
  <si>
    <t>Cost</t>
  </si>
  <si>
    <t>Item Description</t>
  </si>
  <si>
    <t xml:space="preserve">SM </t>
  </si>
  <si>
    <t xml:space="preserve">Lky </t>
  </si>
  <si>
    <t>FM</t>
  </si>
  <si>
    <t>upc #</t>
  </si>
  <si>
    <t>GM% not in print area</t>
  </si>
  <si>
    <t>52 Week Item</t>
  </si>
  <si>
    <t>Life Into Days</t>
  </si>
  <si>
    <t xml:space="preserve">Master Pack Dimensions   </t>
  </si>
  <si>
    <t>Ship Pack Dimensions</t>
  </si>
  <si>
    <t>Item Dimensions</t>
  </si>
  <si>
    <t>Sales Projection</t>
  </si>
  <si>
    <t>Whse</t>
  </si>
  <si>
    <t>Store</t>
  </si>
  <si>
    <t>Height</t>
  </si>
  <si>
    <t>Width</t>
  </si>
  <si>
    <t>Depth</t>
  </si>
  <si>
    <t>Weight</t>
  </si>
  <si>
    <t>Ti</t>
  </si>
  <si>
    <t>HI</t>
  </si>
  <si>
    <t>Cat</t>
  </si>
  <si>
    <t>Sub-Cat</t>
  </si>
  <si>
    <t>Cat Mgr Comments to Item Mgt:</t>
  </si>
  <si>
    <t>Other Comments</t>
  </si>
  <si>
    <t>Vendor Comments</t>
  </si>
  <si>
    <t>Ship Allowance</t>
  </si>
  <si>
    <t>Supplier COF</t>
  </si>
  <si>
    <t>Buy</t>
  </si>
  <si>
    <t xml:space="preserve">Order </t>
  </si>
  <si>
    <t>ADO</t>
  </si>
  <si>
    <t>Deal #</t>
  </si>
  <si>
    <t>N.I. Lump Sum - ref. Only</t>
  </si>
  <si>
    <t>Swell Amt</t>
  </si>
  <si>
    <t>%</t>
  </si>
  <si>
    <t>FLAT RATE</t>
  </si>
  <si>
    <t>Order Group      Item Specific</t>
  </si>
  <si>
    <t>Units</t>
  </si>
  <si>
    <t>Cube</t>
  </si>
  <si>
    <t>Mult</t>
  </si>
  <si>
    <t>Det</t>
  </si>
  <si>
    <t>Y</t>
  </si>
  <si>
    <t>Forecast</t>
  </si>
  <si>
    <t>Pick Up       Freight        Spoils</t>
  </si>
  <si>
    <t>N</t>
  </si>
  <si>
    <t>Swell</t>
  </si>
  <si>
    <t>Y/N</t>
  </si>
  <si>
    <t>NOTE: SWELL MUST BE OFF LIST, NOT NET</t>
  </si>
  <si>
    <t>Item Attributes</t>
  </si>
  <si>
    <t>Tax &amp; Eligibility</t>
  </si>
  <si>
    <t>Regulatory</t>
  </si>
  <si>
    <t xml:space="preserve">Merchandising </t>
  </si>
  <si>
    <t>WIC</t>
  </si>
  <si>
    <t>SNAP</t>
  </si>
  <si>
    <t xml:space="preserve">FSA </t>
  </si>
  <si>
    <t>CRV</t>
  </si>
  <si>
    <t>SSBT</t>
  </si>
  <si>
    <t>PSE</t>
  </si>
  <si>
    <t>Age Restrict</t>
  </si>
  <si>
    <t>Prop 65</t>
  </si>
  <si>
    <t>WERCS ID</t>
  </si>
  <si>
    <t>Alcohol Percentage</t>
  </si>
  <si>
    <t>Locally Sourced</t>
  </si>
  <si>
    <t>Private Label</t>
  </si>
  <si>
    <t>Warehouse New Item Form Information Needed</t>
  </si>
  <si>
    <t xml:space="preserve">Who we're buying the Items from - Vendor Name </t>
  </si>
  <si>
    <t>Vendor Number</t>
  </si>
  <si>
    <t xml:space="preserve">     Use Number in Retalix if pulling from a warehouse</t>
  </si>
  <si>
    <t xml:space="preserve">     maybe different in different warehouses for instance:</t>
  </si>
  <si>
    <t xml:space="preserve">     Tony's in Roseville is 204184 and in YW is 71702 or 71798</t>
  </si>
  <si>
    <t xml:space="preserve">If a new Vendor:  I need Vendor Information Sheet Filled out, </t>
  </si>
  <si>
    <t>including A/P number</t>
  </si>
  <si>
    <t>Category Maganer</t>
  </si>
  <si>
    <t>Need Schematic Release Date and/or HQ required Input Date (If non-schematic)</t>
  </si>
  <si>
    <t>Type out full name of the Brand</t>
  </si>
  <si>
    <t>What warehouse is it pulling from (Vacaville, Roseville, or YW)</t>
  </si>
  <si>
    <t>IF SSI an Order number is required</t>
  </si>
  <si>
    <t xml:space="preserve">Case UPC #, Item UPC#, Order # (if applicable) if it pulls from Retalix we determine order #, </t>
  </si>
  <si>
    <t>Master Pack - What is shipping into the warehouse</t>
  </si>
  <si>
    <t>Ship Pack - What is shipping to the store</t>
  </si>
  <si>
    <t xml:space="preserve">List Cost - What the store is paying when they order from Warehouse </t>
  </si>
  <si>
    <t>SSI List Cost includes upcharge</t>
  </si>
  <si>
    <t>Item Description - How the item is describe on the package</t>
  </si>
  <si>
    <t>Multi Pack - If customer is buying more than 1 at a time ei 6 pack 12oz Coke</t>
  </si>
  <si>
    <t>Size -  is the 12 part of previous example</t>
  </si>
  <si>
    <t>UOM - is OZ part of Previous example</t>
  </si>
  <si>
    <t xml:space="preserve">Retail </t>
  </si>
  <si>
    <t>Anchor UPC# (if an anchor UPC# is given, we will use it to price family item)</t>
  </si>
  <si>
    <t>Projection</t>
  </si>
  <si>
    <t>Life into Days - Shelf Life</t>
  </si>
  <si>
    <t>Master Pack Dimensions (what comes into Warehouse)</t>
  </si>
  <si>
    <t>TI - How many cases fit on a pallet in 1 layer, HI - How many Layers on a pallet</t>
  </si>
  <si>
    <t>Ship Pack Dimensions (what ships to stores)</t>
  </si>
  <si>
    <t>Item Dimensions (what sits on shelf - we will measure sample)</t>
  </si>
  <si>
    <t>Category/Sub Category - (Category list is first tab of NIF)</t>
  </si>
  <si>
    <t>Comments or Special instructions ot Item Maintenance group</t>
  </si>
  <si>
    <t>Comments or Special instructions to Marketing</t>
  </si>
  <si>
    <t>Comments or Special instructions to Spaceman</t>
  </si>
  <si>
    <t>Buy Multi</t>
  </si>
  <si>
    <t>Order Det</t>
  </si>
  <si>
    <t>Swell - enter % if item is on swell</t>
  </si>
  <si>
    <t>N.I Lump Sum</t>
  </si>
  <si>
    <t>Swell Allowance % or Flat Rate</t>
  </si>
  <si>
    <t>Reclamation Disposition</t>
  </si>
  <si>
    <t>Attributes:</t>
  </si>
  <si>
    <t>FSA</t>
  </si>
  <si>
    <t>CRV-California Redemtion Value</t>
  </si>
  <si>
    <t>SSBT-Sugar tax</t>
  </si>
  <si>
    <t>PSE-Milagram amount for age restricted medication</t>
  </si>
  <si>
    <t>Age Restrict -  For PSE and Alcohol</t>
  </si>
  <si>
    <t>Prop 65 - Cancer causing ingredients</t>
  </si>
  <si>
    <t>Werc's ID# (If item is hazardous)</t>
  </si>
  <si>
    <t>Locally Sourced - Name on city or region</t>
  </si>
  <si>
    <t>Private Label check - if applies</t>
  </si>
  <si>
    <t>Scale New Item Form Information Needed</t>
  </si>
  <si>
    <t>Please follow instruction for Wagerhouse New Item Form to #12</t>
  </si>
  <si>
    <t>Meat and Service Deli fill out this section</t>
  </si>
  <si>
    <t xml:space="preserve">Item GTIN / </t>
  </si>
  <si>
    <t xml:space="preserve">PLU / </t>
  </si>
  <si>
    <t xml:space="preserve">Ingrdt / </t>
  </si>
  <si>
    <t>Scale Description</t>
  </si>
  <si>
    <t>RWt</t>
  </si>
  <si>
    <t>Sell by</t>
  </si>
  <si>
    <t>Tray</t>
  </si>
  <si>
    <t>Tare</t>
  </si>
  <si>
    <t>Yield</t>
  </si>
  <si>
    <t>Cat Mgr Comments to Item Mgt</t>
  </si>
  <si>
    <t>UPC</t>
  </si>
  <si>
    <t>SLU</t>
  </si>
  <si>
    <t>Nutrition</t>
  </si>
  <si>
    <t xml:space="preserve">32 Characters </t>
  </si>
  <si>
    <t>Days</t>
  </si>
  <si>
    <t>Type</t>
  </si>
  <si>
    <t>Percent</t>
  </si>
  <si>
    <t>Vendor Recommendations</t>
  </si>
  <si>
    <t>Syndicated Data</t>
  </si>
  <si>
    <t>Fresh categories may not have syndicated data available</t>
  </si>
  <si>
    <t>Item Projections</t>
  </si>
  <si>
    <t>Category Trends</t>
  </si>
  <si>
    <t>YAGO</t>
  </si>
  <si>
    <t>Rest of FDM</t>
  </si>
  <si>
    <t>Gap</t>
  </si>
  <si>
    <t>Rest of Food</t>
  </si>
  <si>
    <t>Rest of Drug</t>
  </si>
  <si>
    <t>Rest of Mass</t>
  </si>
  <si>
    <t>Rest of Mkt</t>
  </si>
  <si>
    <t>52 week Sales</t>
  </si>
  <si>
    <t>52 Week Share of Cat Sales</t>
  </si>
  <si>
    <t>52 Week Sales Share</t>
  </si>
  <si>
    <t>52 Week Volume</t>
  </si>
  <si>
    <t>52 Week Share Cat Volume</t>
  </si>
  <si>
    <t>52 Week Volume Share</t>
  </si>
  <si>
    <t>SubCategory Trends</t>
  </si>
  <si>
    <t>New Item Marketing</t>
  </si>
  <si>
    <t>Summary of Marketing Support</t>
  </si>
  <si>
    <t>Summarize Marketing Support, timing and advantages for participation</t>
  </si>
  <si>
    <t>Print Ad</t>
  </si>
  <si>
    <t>Date</t>
  </si>
  <si>
    <t>Television</t>
  </si>
  <si>
    <t>Radio</t>
  </si>
  <si>
    <t>Planogram &amp; Assortment Recommendations</t>
  </si>
  <si>
    <t xml:space="preserve">Reasons for discontinued; facings and position recommendations for new item(s); rationale for planogram flow </t>
  </si>
  <si>
    <t>Coupons</t>
  </si>
  <si>
    <t>Demos</t>
  </si>
  <si>
    <t>Other</t>
  </si>
  <si>
    <t xml:space="preserve">PLU-Product Look Up # </t>
  </si>
  <si>
    <t>SLU-Scale Look Up #</t>
  </si>
  <si>
    <t xml:space="preserve">Ingredient or Nutrition Information </t>
  </si>
  <si>
    <t>Random Weight Unit Of Measure</t>
  </si>
  <si>
    <t>Random Weight Retail</t>
  </si>
  <si>
    <t>Sell by Days</t>
  </si>
  <si>
    <t>Tray Type</t>
  </si>
  <si>
    <t>Yeild Precent</t>
  </si>
  <si>
    <t>Comments or Special instructions to Item Maintenance Group</t>
  </si>
  <si>
    <t>Comments or Special instructions to Other</t>
  </si>
  <si>
    <t xml:space="preserve">New Item Marketing </t>
  </si>
  <si>
    <t>Dept #</t>
  </si>
  <si>
    <t>Dept Name</t>
  </si>
  <si>
    <t>Category #</t>
  </si>
  <si>
    <t>Category Name</t>
  </si>
  <si>
    <t>Subcat #</t>
  </si>
  <si>
    <t>Subcat Name</t>
  </si>
  <si>
    <t>UNSCANNED GRO SALES</t>
  </si>
  <si>
    <t>UNSCANNED GROCERY SALES</t>
  </si>
  <si>
    <t>FRUIT-CANNED</t>
  </si>
  <si>
    <t>FRT-APPLESAUCE &amp; BLENDS</t>
  </si>
  <si>
    <t>FRT-PIE FRUITS</t>
  </si>
  <si>
    <t>FRT-FRUIT POUCHES</t>
  </si>
  <si>
    <t>FRT-MARACHINO CHERRIES</t>
  </si>
  <si>
    <t>FRT-CANNED FRUIT</t>
  </si>
  <si>
    <t>FRT-CRANBERRIES</t>
  </si>
  <si>
    <t>FRT-LUNCH FRT CUPS</t>
  </si>
  <si>
    <t>FRT-CANNED NATURAL</t>
  </si>
  <si>
    <t>FRT-SPECIALTY</t>
  </si>
  <si>
    <t>FRT-MAX PAK</t>
  </si>
  <si>
    <t>FRT-FRUIT MISC</t>
  </si>
  <si>
    <t>FRT-SP 001 100</t>
  </si>
  <si>
    <t>JUICE</t>
  </si>
  <si>
    <t>JUICE-CAN</t>
  </si>
  <si>
    <t>JUICE-ASEPTIC</t>
  </si>
  <si>
    <t>JUICE-MULTI - SERVE</t>
  </si>
  <si>
    <t>JUICE-SPECIALTY</t>
  </si>
  <si>
    <t>JUICE-NAT 001 115</t>
  </si>
  <si>
    <t>JUICE-MAX PAK</t>
  </si>
  <si>
    <t>JUICE-SP 001 115</t>
  </si>
  <si>
    <t>ISOTONIC</t>
  </si>
  <si>
    <t>ISO MULTI SERVE</t>
  </si>
  <si>
    <t>ISO SINGLE SERVE</t>
  </si>
  <si>
    <t>ISO POWDER</t>
  </si>
  <si>
    <t>ISO MAX PAK</t>
  </si>
  <si>
    <t>ISO NATURAL</t>
  </si>
  <si>
    <t>ISO PALLET</t>
  </si>
  <si>
    <t>POWDERED BEV</t>
  </si>
  <si>
    <t>BEV-KOOL-AID</t>
  </si>
  <si>
    <t>BEV-UNFROZEN ICE BARS</t>
  </si>
  <si>
    <t>BEV-MISC BEVERAGE</t>
  </si>
  <si>
    <t>BEV-NATURAL</t>
  </si>
  <si>
    <t>BEV-MAX PAK</t>
  </si>
  <si>
    <t>BEV-SP 001 122</t>
  </si>
  <si>
    <t>DRY MIXERS</t>
  </si>
  <si>
    <t>DRY MIXERS-NATURAL</t>
  </si>
  <si>
    <t>SPECIALTY DRY MIXES</t>
  </si>
  <si>
    <t>VEGETABLES GROC</t>
  </si>
  <si>
    <t>VEG-ARTICHOKE HEARTS</t>
  </si>
  <si>
    <t>VEG-ASPARAGUS</t>
  </si>
  <si>
    <t>VEG-GREEN BEANS</t>
  </si>
  <si>
    <t>VEG-WAXED BEANS</t>
  </si>
  <si>
    <t>VEG-WHITE/NORTH/NAVY BEANS</t>
  </si>
  <si>
    <t>VEG-VEGETARIAN BEANS</t>
  </si>
  <si>
    <t>VEG-GARBANZO BEANS</t>
  </si>
  <si>
    <t>VEG-LIMA BEANS</t>
  </si>
  <si>
    <t>VEG-PINTO BEANS</t>
  </si>
  <si>
    <t>VEG-KIDNEY BEANS</t>
  </si>
  <si>
    <t>VEG-BAKED BEANS</t>
  </si>
  <si>
    <t>VEG-NATURAL</t>
  </si>
  <si>
    <t>VEG-SEASONED BEANS</t>
  </si>
  <si>
    <t>VEG-ORGANIC</t>
  </si>
  <si>
    <t>VEG-BEANS REMAINING</t>
  </si>
  <si>
    <t>VEG-PORK &amp; BEANS</t>
  </si>
  <si>
    <t>VEG-BEETS</t>
  </si>
  <si>
    <t>VEG-RED CABBAGE</t>
  </si>
  <si>
    <t>VEG-CARROTS</t>
  </si>
  <si>
    <t>VEG-CORN--WHOLE KERNEL</t>
  </si>
  <si>
    <t>VEG-CORN--CREAMED</t>
  </si>
  <si>
    <t>VEG-GREENS</t>
  </si>
  <si>
    <t>VEG-HOMINY</t>
  </si>
  <si>
    <t>VEG-ONIONS &amp; COCKTAIL ONIONS</t>
  </si>
  <si>
    <t>VEG-PEAS</t>
  </si>
  <si>
    <t>VEG-PEAS &amp; CARROTS</t>
  </si>
  <si>
    <t>VEG-POTATOES</t>
  </si>
  <si>
    <t>VEG-YAMS &amp; SWEET POTATOES</t>
  </si>
  <si>
    <t>VEG-SALADS--JELLIED ASPIC</t>
  </si>
  <si>
    <t>VEG-SQUASH &amp; RUTABAGAS</t>
  </si>
  <si>
    <t>VEG-SAUERKRAUT</t>
  </si>
  <si>
    <t>VEG-SPINACH</t>
  </si>
  <si>
    <t>VEG-MIXED VEGETABLES</t>
  </si>
  <si>
    <t>VEG-NATURAL VEGETABLE</t>
  </si>
  <si>
    <t>VEG-VEGETABLES--REMAINING</t>
  </si>
  <si>
    <t>VEG-SPECIALTY</t>
  </si>
  <si>
    <t>VEG-VP 001 140</t>
  </si>
  <si>
    <t>VEG-SP 001 140</t>
  </si>
  <si>
    <t>VEG-FG 001 140</t>
  </si>
  <si>
    <t>CONDIMENTS</t>
  </si>
  <si>
    <t>COND-CATSUP</t>
  </si>
  <si>
    <t>COND-CHILI SAUCE</t>
  </si>
  <si>
    <t>COND-COCKTAIL SAUCE</t>
  </si>
  <si>
    <t>COND-BBQ SAUCE</t>
  </si>
  <si>
    <t>COND-HORSERADISH</t>
  </si>
  <si>
    <t>COND-HOT SAUCES/TOBASCO</t>
  </si>
  <si>
    <t>COND-ORIENTAL SAUCES</t>
  </si>
  <si>
    <t>COND-MT SAUCES A1 LEA&amp;PER</t>
  </si>
  <si>
    <t>COND-MUSTARD</t>
  </si>
  <si>
    <t>COND-NATURAL</t>
  </si>
  <si>
    <t>COND-GARLIC SPREAD</t>
  </si>
  <si>
    <t>COND-SPECIALTY</t>
  </si>
  <si>
    <t>COND-MAX PAK</t>
  </si>
  <si>
    <t>COND-SP 001 160</t>
  </si>
  <si>
    <t>MEXICAN/HISPANIC</t>
  </si>
  <si>
    <t>MEX-MENUDO/HOMINY</t>
  </si>
  <si>
    <t>MEX-CHILES</t>
  </si>
  <si>
    <t>MEX-TACO SHELLS</t>
  </si>
  <si>
    <t>MEX-DIPPING SALSAS</t>
  </si>
  <si>
    <t>MEX-ENCHILADA SAUCE</t>
  </si>
  <si>
    <t>MEX-REFRIED BEANS</t>
  </si>
  <si>
    <t>MEX-DINNER KITS</t>
  </si>
  <si>
    <t>MEX-NATURAL</t>
  </si>
  <si>
    <t>MEX-SPECIALTY</t>
  </si>
  <si>
    <t>MEX-MAX PAK</t>
  </si>
  <si>
    <t>MEX-SP 001 165</t>
  </si>
  <si>
    <t>PASTA SAUCE</t>
  </si>
  <si>
    <t>PASTA SC-CLAM SAUCE</t>
  </si>
  <si>
    <t>PASTA SC-SPAGHETTI SAUCE</t>
  </si>
  <si>
    <t>PASTA SC-NATURAL</t>
  </si>
  <si>
    <t>PASTA SC-SPECIALTY</t>
  </si>
  <si>
    <t>PASTA SC-MAX PAK</t>
  </si>
  <si>
    <t>PASTA SC-SP 001 170</t>
  </si>
  <si>
    <t>TOMATO-MSHROOMS</t>
  </si>
  <si>
    <t>TOMATO-MUSHROOMS</t>
  </si>
  <si>
    <t>TOMATO-PIZZA SAUCE</t>
  </si>
  <si>
    <t>TOMATO-PIZZA CRUST</t>
  </si>
  <si>
    <t>TOMATO-PASTE</t>
  </si>
  <si>
    <t>TOMATO-WHOLE</t>
  </si>
  <si>
    <t>TOMATO-SAUCE</t>
  </si>
  <si>
    <t>TOMATO-STEWED</t>
  </si>
  <si>
    <t>TOMATO-PUREED</t>
  </si>
  <si>
    <t>TOMATO-MISC</t>
  </si>
  <si>
    <t>TOMATO-NATURAL</t>
  </si>
  <si>
    <t>TOMATO-SPECIALTY</t>
  </si>
  <si>
    <t>TOMATO-SP 001 175</t>
  </si>
  <si>
    <t>STUFFING/GRAVIES</t>
  </si>
  <si>
    <t>GRAVY-GRAVIES</t>
  </si>
  <si>
    <t>GRAVY-STUFFINGS</t>
  </si>
  <si>
    <t>GRAVY-POTATOES</t>
  </si>
  <si>
    <t>GRAVY-MAX PAK</t>
  </si>
  <si>
    <t>GRAVY-SPECIALTY</t>
  </si>
  <si>
    <t>GRAVY-SP 001 179</t>
  </si>
  <si>
    <t>PICKLES/OLIVES/PEPPERS</t>
  </si>
  <si>
    <t>PCKLS-PIMENTOS</t>
  </si>
  <si>
    <t>PCKLS-OLIVES GREEN</t>
  </si>
  <si>
    <t>PCKLS-RIPE OLIVES</t>
  </si>
  <si>
    <t>PCKLS-CAPERS/ONIONS</t>
  </si>
  <si>
    <t>PCKLS-PEPPERS</t>
  </si>
  <si>
    <t>PCKLS-PICKLES</t>
  </si>
  <si>
    <t>PCKLS-PICKLED VEG &amp; FRUITS</t>
  </si>
  <si>
    <t>PCKLS-NATURAL</t>
  </si>
  <si>
    <t>PCKLS-SPECIALTY</t>
  </si>
  <si>
    <t>PCKLS-NAT 001 180</t>
  </si>
  <si>
    <t>PCKLS-MAX PAK</t>
  </si>
  <si>
    <t>PCKLS-SP 001 180</t>
  </si>
  <si>
    <t>SALAD DRESSING</t>
  </si>
  <si>
    <t>DRSS-LIQ SALAD &amp; DRY MIX DRS</t>
  </si>
  <si>
    <t>DRSS-MAYONNAISE</t>
  </si>
  <si>
    <t>DRSS-MIRACLE WHIP-SALAD DRSS</t>
  </si>
  <si>
    <t>DRSS-SANDWICH SPREADS</t>
  </si>
  <si>
    <t>DRSS-TARTER SAUCE</t>
  </si>
  <si>
    <t>DRSS-DIPS</t>
  </si>
  <si>
    <t>DRSS-NATURAL</t>
  </si>
  <si>
    <t>SALAD TOPPINGS/BACON BITS</t>
  </si>
  <si>
    <t>DRSS-SPECIALTY</t>
  </si>
  <si>
    <t>DRSS-NAT 001 200</t>
  </si>
  <si>
    <t>DRSS-MAX PAK</t>
  </si>
  <si>
    <t>DRSS-SP 001 200</t>
  </si>
  <si>
    <t>VINEGAR/COOKING WINES</t>
  </si>
  <si>
    <t>VINEGAR-COOKING WINES</t>
  </si>
  <si>
    <t>VINEGAR-CROUTONS</t>
  </si>
  <si>
    <t>VINEGAR-DRY SALAD MIX</t>
  </si>
  <si>
    <t>VINEGAR-NATURAL</t>
  </si>
  <si>
    <t>VINEGAR-SPECIALTY</t>
  </si>
  <si>
    <t>VINEGAR-NAT 001 220</t>
  </si>
  <si>
    <t>VINEGAR-SP 001 220</t>
  </si>
  <si>
    <t>TORTILLA</t>
  </si>
  <si>
    <t>TORTILLA-WHITE CORN</t>
  </si>
  <si>
    <t>TORTILLA-YELLOW CORN</t>
  </si>
  <si>
    <t>TORTILLA-FLOUR BFY</t>
  </si>
  <si>
    <t>TORTILLA-FLOUR REG</t>
  </si>
  <si>
    <t>TORTILLA-TOSTADAS</t>
  </si>
  <si>
    <t>TORTILLA-TACO SHELLS</t>
  </si>
  <si>
    <t>TORTILLA-MISC</t>
  </si>
  <si>
    <t>TORTILLA-SOPAS</t>
  </si>
  <si>
    <t>TORTILLA-SHIPPER</t>
  </si>
  <si>
    <t>OILS/SHORTENING/COOKING AIDS</t>
  </si>
  <si>
    <t>OIL-OLIVE</t>
  </si>
  <si>
    <t>OIL-SALAD/COOKING</t>
  </si>
  <si>
    <t>OIL-GOURMET OILS</t>
  </si>
  <si>
    <t>OIL-SHORTENING</t>
  </si>
  <si>
    <t>OIL-COOKING SPRAYS</t>
  </si>
  <si>
    <t>OIL-SPECIALTY</t>
  </si>
  <si>
    <t>OIL-MAX PAK</t>
  </si>
  <si>
    <t>OIL-SP 001 240</t>
  </si>
  <si>
    <t>SEAFOOD/MEAT CANNED</t>
  </si>
  <si>
    <t>SEAFD/MT-ANCHOVIES/PASTE</t>
  </si>
  <si>
    <t>SEAFD/MT-CLAMS</t>
  </si>
  <si>
    <t>SEAFD/MT-CRAB MEAT</t>
  </si>
  <si>
    <t>SEAFD/MT-OYSTERS</t>
  </si>
  <si>
    <t>SEAFD/MT-SALMON</t>
  </si>
  <si>
    <t>SEAFD/MT-SARDINES</t>
  </si>
  <si>
    <t>SEAFD/MT-SHRIMP</t>
  </si>
  <si>
    <t>SEAFD/MT-TUNA</t>
  </si>
  <si>
    <t>SEAFD/MT-FISH MISC</t>
  </si>
  <si>
    <t>SEAFD/MT-CORNED/ROAST BEEF</t>
  </si>
  <si>
    <t>SEAFD/MT-DEVILED MEATS</t>
  </si>
  <si>
    <t>SEAFD/MT-POULTRY</t>
  </si>
  <si>
    <t>SEAFD/MT-MISC MEATS</t>
  </si>
  <si>
    <t>SEAFD/MT-SAUSAGES</t>
  </si>
  <si>
    <t>SEAFD/MT-MAX PAK</t>
  </si>
  <si>
    <t>SEAFD/MT-SPECIALTY</t>
  </si>
  <si>
    <t>SEAFD/MT-SP 001 260</t>
  </si>
  <si>
    <t>PREPARED DINNERS</t>
  </si>
  <si>
    <t>DINNERS-STEWS</t>
  </si>
  <si>
    <t>DINNERS-MEXICAN</t>
  </si>
  <si>
    <t>DINNERS-CHILI</t>
  </si>
  <si>
    <t>DINNERS-CANNED PASTA</t>
  </si>
  <si>
    <t>DINNERS-SANDWICH SAUCES</t>
  </si>
  <si>
    <t>DINNERS-CANNED HASH</t>
  </si>
  <si>
    <t>DINNERS-MICRO</t>
  </si>
  <si>
    <t>DINNERS-NAT 001 280</t>
  </si>
  <si>
    <t>DINNERS-MAX PAK</t>
  </si>
  <si>
    <t>DINNERS-SP 001 280</t>
  </si>
  <si>
    <t>ORIENTAL/ASIAN</t>
  </si>
  <si>
    <t>ORNTL-NOODLES/SOUP--RAMEN</t>
  </si>
  <si>
    <t>ORNTL-COOKIES/CRACKERS/CANDY</t>
  </si>
  <si>
    <t>ORNTL-SAUCES &amp; MIXES</t>
  </si>
  <si>
    <t>ORNTL-BAMBOO/CHESTNUTS</t>
  </si>
  <si>
    <t>ORNTL-VEGETABLES--MISC</t>
  </si>
  <si>
    <t>ORNTL-MISC</t>
  </si>
  <si>
    <t>ORNTL-RICE</t>
  </si>
  <si>
    <t>ORNTL-COFFEE/TEA</t>
  </si>
  <si>
    <t>ORNTL-VINEGARS AND OILS</t>
  </si>
  <si>
    <t>ORNTL-SEASONINGS AND SPICES</t>
  </si>
  <si>
    <t>ORNTL-DRIED FOODS</t>
  </si>
  <si>
    <t>ORNTL-SNACKS</t>
  </si>
  <si>
    <t>ORNTL-CHOW MEIN DINNERS</t>
  </si>
  <si>
    <t>ORNTL-DINNERS</t>
  </si>
  <si>
    <t>ORNTL-SPECIALTY</t>
  </si>
  <si>
    <t>ORNTL-MAX PAK</t>
  </si>
  <si>
    <t>ORNTL-SHPR/PLT</t>
  </si>
  <si>
    <t>DIAPERS</t>
  </si>
  <si>
    <t>DIAPERS-JUMBO</t>
  </si>
  <si>
    <t>DIAPERS-MEGA</t>
  </si>
  <si>
    <t>DIAPERS-BIG PACK</t>
  </si>
  <si>
    <t>DIAPERS-VALUE PACK</t>
  </si>
  <si>
    <t>DIAPERS-TRAINERS</t>
  </si>
  <si>
    <t>DIAPERS-SWIMMERS</t>
  </si>
  <si>
    <t>DIAPERS-SHIPPER</t>
  </si>
  <si>
    <t>BABY FORMULA</t>
  </si>
  <si>
    <t>BABY FORM-FORMULA</t>
  </si>
  <si>
    <t>BABY FORM-ELECTROLYTE WATERS</t>
  </si>
  <si>
    <t>BABY FORM-DISPLAY</t>
  </si>
  <si>
    <t>BABY FOOD</t>
  </si>
  <si>
    <t>BABY-TOAST</t>
  </si>
  <si>
    <t>BABY-COOKIES/SNACKS</t>
  </si>
  <si>
    <t>BABY-TEETHING BISC/PRETZEL</t>
  </si>
  <si>
    <t>BABY-CEREAL</t>
  </si>
  <si>
    <t>BABY-FOOD STRAINED-1ST</t>
  </si>
  <si>
    <t>BABY-FOOD JUNIOR-2ND</t>
  </si>
  <si>
    <t>BABY-FOOD TODDLER-3RD</t>
  </si>
  <si>
    <t>BABY-JUICE/BOX DRINKS</t>
  </si>
  <si>
    <t>BABY-WATER</t>
  </si>
  <si>
    <t>BABY-MISC</t>
  </si>
  <si>
    <t>BABY-ORGANIC</t>
  </si>
  <si>
    <t>BABY-REFRIGERATED BABY FOOD</t>
  </si>
  <si>
    <t>BABY-SP 001 325</t>
  </si>
  <si>
    <t>SOUP</t>
  </si>
  <si>
    <t>SOUP-CAN</t>
  </si>
  <si>
    <t>SOUP-DRY</t>
  </si>
  <si>
    <t>SOUP-CONVENIENCE</t>
  </si>
  <si>
    <t>SOUP-CONDENSED</t>
  </si>
  <si>
    <t>SOUP-BROTH</t>
  </si>
  <si>
    <t>SOUP-READY TO SERVE</t>
  </si>
  <si>
    <t>SOUP-SPECIALTY</t>
  </si>
  <si>
    <t>SOUP-NAT 001 333</t>
  </si>
  <si>
    <t>SOUP-MAX PAK</t>
  </si>
  <si>
    <t>SOUP-SP 001 333</t>
  </si>
  <si>
    <t>PET FOOD</t>
  </si>
  <si>
    <t>PET-LOBBY</t>
  </si>
  <si>
    <t>PET-DOG DRY</t>
  </si>
  <si>
    <t>PET-DOG CAN</t>
  </si>
  <si>
    <t>PET-CAT CAN</t>
  </si>
  <si>
    <t>PET-CAT DRY</t>
  </si>
  <si>
    <t>PET-CAT LITTER</t>
  </si>
  <si>
    <t>PET-PREMIUM</t>
  </si>
  <si>
    <t>PET- CAT TREATS</t>
  </si>
  <si>
    <t>PET- DOG TREATS</t>
  </si>
  <si>
    <t>PET-REFRIGERATED PET FOOD</t>
  </si>
  <si>
    <t>PET-BIRD SEED</t>
  </si>
  <si>
    <t>PET-MAX PAK</t>
  </si>
  <si>
    <t>PET-SP 001 340</t>
  </si>
  <si>
    <t>RICE BAG/BOX DINNERS</t>
  </si>
  <si>
    <t>RICE-PLAIN RICE BAG</t>
  </si>
  <si>
    <t>RICE-PLAIN RICE BOX</t>
  </si>
  <si>
    <t>RICE-PLAIN RICE INSTANT</t>
  </si>
  <si>
    <t>RICE-FLAVORED RICE DINNERS</t>
  </si>
  <si>
    <t>RICE-BIG BAG</t>
  </si>
  <si>
    <t>RICE-SPECIALTY</t>
  </si>
  <si>
    <t>RICE-NAT 001 360</t>
  </si>
  <si>
    <t>RICE-MAX PAK</t>
  </si>
  <si>
    <t>RICE-SP 001 360</t>
  </si>
  <si>
    <t>BEANS/BOX DINNERS</t>
  </si>
  <si>
    <t>BEANS-DRY</t>
  </si>
  <si>
    <t>BEANS-SIMMER SAUCE</t>
  </si>
  <si>
    <t>BEANS-NOODLE FLAVORED DINNER</t>
  </si>
  <si>
    <t>BEANS-TUNA/HAMB/MISC HELPER</t>
  </si>
  <si>
    <t>BEANS-BIG BAG</t>
  </si>
  <si>
    <t>BEANS-SPECIALTY</t>
  </si>
  <si>
    <t>BEANS-MAX PAK</t>
  </si>
  <si>
    <t>BEANS-SP 001 365</t>
  </si>
  <si>
    <t>PASTA</t>
  </si>
  <si>
    <t>PASTA-PASTA</t>
  </si>
  <si>
    <t>PASTA-NATURAL</t>
  </si>
  <si>
    <t>PASTA-SPECIALTY</t>
  </si>
  <si>
    <t>PASTA-MAX PAK</t>
  </si>
  <si>
    <t>PASTA-SHIPPER</t>
  </si>
  <si>
    <t>BREAKFAST</t>
  </si>
  <si>
    <t>BREAKFAST-FRUIT SNACK BARS</t>
  </si>
  <si>
    <t>BREAKFAST-COLD</t>
  </si>
  <si>
    <t>BREAKFAST-HOT</t>
  </si>
  <si>
    <t>BREAKFAST-SHAKE</t>
  </si>
  <si>
    <t>BREAKFAST-SPECIALTY</t>
  </si>
  <si>
    <t>BREAKFAST-MAX PAK</t>
  </si>
  <si>
    <t>BREAKFAST-SP 001 395</t>
  </si>
  <si>
    <t>BREAKFAST-FG 001 395</t>
  </si>
  <si>
    <t>LUNCH PACKS</t>
  </si>
  <si>
    <t>LNCH PK-CRACKERS</t>
  </si>
  <si>
    <t>LNCH PK-COOKIES</t>
  </si>
  <si>
    <t>LNCH PK-CHIPS</t>
  </si>
  <si>
    <t>COOKIES/CRACKERS</t>
  </si>
  <si>
    <t>COOKIES-COOKIES</t>
  </si>
  <si>
    <t>COOKIES-SALTINE CRACKERS</t>
  </si>
  <si>
    <t>COOKIES-GRAHAM CRACKERS</t>
  </si>
  <si>
    <t>COOKIE/CRACKERS DISPLAY</t>
  </si>
  <si>
    <t>COOKIES-LUNCH PACK</t>
  </si>
  <si>
    <t>COOKIES-SNACK CRACKERS</t>
  </si>
  <si>
    <t>COOKIES-SPREAD</t>
  </si>
  <si>
    <t>COOKIES-SPECIALTY</t>
  </si>
  <si>
    <t>COOKIES-MAX PAK</t>
  </si>
  <si>
    <t>CRACKERS-MAX PAK</t>
  </si>
  <si>
    <t>COOKIES-SP 001 410</t>
  </si>
  <si>
    <t>COOKING SIMMERING SAUCES</t>
  </si>
  <si>
    <t>SPECIALTY SAUCES</t>
  </si>
  <si>
    <t>SHIPPER/PALLETS</t>
  </si>
  <si>
    <t>SPECIALTY COOKIE/CRACKER</t>
  </si>
  <si>
    <t>SPECIALTY COOKIES</t>
  </si>
  <si>
    <t>SPECIALTY COOKIES DISP</t>
  </si>
  <si>
    <t>SPECIALTY CRACKERS</t>
  </si>
  <si>
    <t>SP COOKIES-NAT 001 412</t>
  </si>
  <si>
    <t>SP COOKIES-SP 001 412</t>
  </si>
  <si>
    <t>RICE CAKES</t>
  </si>
  <si>
    <t>RICE CAKES-</t>
  </si>
  <si>
    <t>RICE CAKES- MINI PK FLAVORED</t>
  </si>
  <si>
    <t>RICE CAKES- MINI PK NON FLAVOR</t>
  </si>
  <si>
    <t>RICE CAKES-REG PK FLAVORED</t>
  </si>
  <si>
    <t>RICE CAKES-REG PK NON FLAVOR</t>
  </si>
  <si>
    <t>RICE CAKES-FAMILY PK FLAVORED</t>
  </si>
  <si>
    <t>RICE CAKES-NAT 001 415</t>
  </si>
  <si>
    <t>RICE CAKES-SHIPPER</t>
  </si>
  <si>
    <t>BAKING MIXES/FROSTINGS</t>
  </si>
  <si>
    <t>BAKE-CAKE MIXES</t>
  </si>
  <si>
    <t>BAKE-FROSTING R/S &amp; MIX</t>
  </si>
  <si>
    <t>BAKE-BRWNIE/CKIES/BAR MIXES</t>
  </si>
  <si>
    <t>BAKE-CORN BRD MIX</t>
  </si>
  <si>
    <t>BAKE-MUFFIN/BREAD MIXES</t>
  </si>
  <si>
    <t>BAKE-PIE CRUST MIX</t>
  </si>
  <si>
    <t>BAKE-CAKE DECORATION</t>
  </si>
  <si>
    <t>BAKE-BAKING CUPS</t>
  </si>
  <si>
    <t>BAKE-MAX PK</t>
  </si>
  <si>
    <t>BAKE-TAXABLE</t>
  </si>
  <si>
    <t>BAKE SPECIALTY</t>
  </si>
  <si>
    <t>BAKE-VP 001 430</t>
  </si>
  <si>
    <t>BAKE-SP 001 430</t>
  </si>
  <si>
    <t>BAKE-FG 001 430</t>
  </si>
  <si>
    <t>FLOUR</t>
  </si>
  <si>
    <t>FLOUR-</t>
  </si>
  <si>
    <t>FLOUR-BREAD CRUMBS</t>
  </si>
  <si>
    <t>FLOUR-CORN MEAL</t>
  </si>
  <si>
    <t>FLOUR-COATING MIXES</t>
  </si>
  <si>
    <t>FLOUR-BREAD MIXES</t>
  </si>
  <si>
    <t>FLOUR-BISCUIT MIXES</t>
  </si>
  <si>
    <t>FLOUR-SPECIALTY</t>
  </si>
  <si>
    <t>FLOUR-MAX PAK</t>
  </si>
  <si>
    <t>FLOUR-SHIPPER</t>
  </si>
  <si>
    <t>SUGAR/CANNING</t>
  </si>
  <si>
    <t>SUGAR</t>
  </si>
  <si>
    <t>SUGAR-REPLACEMENT/SWEETENER</t>
  </si>
  <si>
    <t>SUGAR-JARS/CAPS/LIDS/WAX</t>
  </si>
  <si>
    <t>SUGAR-ADDITIVES</t>
  </si>
  <si>
    <t>SUGAR-NAT 001 450</t>
  </si>
  <si>
    <t>SUGAR-MAX PAK</t>
  </si>
  <si>
    <t>SUGAR-SP 001 450</t>
  </si>
  <si>
    <t>SUGAR-DC 001 450</t>
  </si>
  <si>
    <t>DRY/CAN MILK &amp; BAKING</t>
  </si>
  <si>
    <t>BAKE-SODA &amp; BAKING POWDER</t>
  </si>
  <si>
    <t>BAKE-YEAST</t>
  </si>
  <si>
    <t>BAKE-COCONUT</t>
  </si>
  <si>
    <t>BAKE-BAKING CHIPS/BAKERS CHOC</t>
  </si>
  <si>
    <t>BAKE-CORN STARCH</t>
  </si>
  <si>
    <t>BAKE-CAN/POWDER MILK</t>
  </si>
  <si>
    <t>BAKE-NUTS</t>
  </si>
  <si>
    <t>BAKE-MARSHMALLOWS</t>
  </si>
  <si>
    <t>BAKE-PIE SHELLS</t>
  </si>
  <si>
    <t>BAKE-SPECIALTY</t>
  </si>
  <si>
    <t>BAKE-NAT 001 460</t>
  </si>
  <si>
    <t>BAKE-MAX PAK</t>
  </si>
  <si>
    <t>BAKE-SP 001 460</t>
  </si>
  <si>
    <t>SYRUP/PANCAKE</t>
  </si>
  <si>
    <t>SYRUP</t>
  </si>
  <si>
    <t>SYRUP-PANCAKE MIXES</t>
  </si>
  <si>
    <t>SYRUP-MOLASSES</t>
  </si>
  <si>
    <t>SYRUP-NATURAL</t>
  </si>
  <si>
    <t>SYRUP-BULK</t>
  </si>
  <si>
    <t>SYRUP-SPECIALTY</t>
  </si>
  <si>
    <t>SYRUP-MAX PAK</t>
  </si>
  <si>
    <t>SYRUP-SP 001 465</t>
  </si>
  <si>
    <t>JAMS/JELLY/PNT BTR</t>
  </si>
  <si>
    <t>P B-JAMS/JELLY</t>
  </si>
  <si>
    <t>P B-HONEY</t>
  </si>
  <si>
    <t>P B-PEANUT BUTTER</t>
  </si>
  <si>
    <t>P B-BULK NUT BUTTERS</t>
  </si>
  <si>
    <t>P B-BULK HONEY</t>
  </si>
  <si>
    <t>P B-SPECIALTY</t>
  </si>
  <si>
    <t>P B-NAT 001 470</t>
  </si>
  <si>
    <t>P B-VP 001 470</t>
  </si>
  <si>
    <t>P B-SP 001 470</t>
  </si>
  <si>
    <t>CONES/TOPPINGS</t>
  </si>
  <si>
    <t>TOP-MILK FLAVORINGS</t>
  </si>
  <si>
    <t>TOP-TOPPINGS</t>
  </si>
  <si>
    <t>TOP-ICE CREAM CONES</t>
  </si>
  <si>
    <t>TOP-SP 001 480</t>
  </si>
  <si>
    <t>GELATIN/PIE MIXES</t>
  </si>
  <si>
    <t>GEL-GELATIN MIX</t>
  </si>
  <si>
    <t>GEL-UNFLAVORED GELATIN</t>
  </si>
  <si>
    <t>GEL-PUDDING/PIE FILL MIX</t>
  </si>
  <si>
    <t>GEL-PUDDING/PIE FILL CAN</t>
  </si>
  <si>
    <t>GEL-CUSTARD/FLAN MIX</t>
  </si>
  <si>
    <t>GEL-CHEESE CAKE MIX</t>
  </si>
  <si>
    <t>GEL-PUDDING SNACK CUPS</t>
  </si>
  <si>
    <t>GEL-SPECIALTY</t>
  </si>
  <si>
    <t>GEL-MAX PAK</t>
  </si>
  <si>
    <t>GEL-SP 001 500</t>
  </si>
  <si>
    <t>GEL - MAX PAK</t>
  </si>
  <si>
    <t>TEA/HOT COCOA</t>
  </si>
  <si>
    <t>TEA-BAGS</t>
  </si>
  <si>
    <t>TEA-INSTANT</t>
  </si>
  <si>
    <t>TEA-HOT CHOCOLATE MIX</t>
  </si>
  <si>
    <t>TEA-HOT APPLE CIDER MIX</t>
  </si>
  <si>
    <t>TEA-SYRUP</t>
  </si>
  <si>
    <t>TEA-MEDICINAL TEA</t>
  </si>
  <si>
    <t>TEA-SPECIALTY TEA</t>
  </si>
  <si>
    <t>TEA-NAT 001 520</t>
  </si>
  <si>
    <t>TEA-MAX PAK</t>
  </si>
  <si>
    <t>TEA-SP 001 520</t>
  </si>
  <si>
    <t>COFFEE/COFFEE CREAMERS</t>
  </si>
  <si>
    <t>COFFEE-BULK</t>
  </si>
  <si>
    <t>COFFEE-LARGE CANNED COFFEE</t>
  </si>
  <si>
    <t>COFFEE-SMALL CANNED COFFEE</t>
  </si>
  <si>
    <t>COFFEE-INSTANT</t>
  </si>
  <si>
    <t>COFFEE-INSTANT FLAVORED</t>
  </si>
  <si>
    <t>COFFEE-CREAMERS ENHANCERS</t>
  </si>
  <si>
    <t>COFFEE-FLAVORS</t>
  </si>
  <si>
    <t>COFFEE-BAGS SINGLE</t>
  </si>
  <si>
    <t>COFFEE-NATURAL</t>
  </si>
  <si>
    <t>COFFEE-PORTION PACK</t>
  </si>
  <si>
    <t>COFFEE-K CUPS</t>
  </si>
  <si>
    <t>COFFEE-LOCAL</t>
  </si>
  <si>
    <t>COFFEE-PREMIUM SPECIALTY</t>
  </si>
  <si>
    <t>COFFEE-MAX PAK</t>
  </si>
  <si>
    <t>COFFEE-SP 001 530</t>
  </si>
  <si>
    <t>COFFEE-DSD</t>
  </si>
  <si>
    <t>COFFEE-BULK WHL BEAN</t>
  </si>
  <si>
    <t>COFFEE-PREPAK GRND/WHL BEAN</t>
  </si>
  <si>
    <t>COFFEE-SYRUP</t>
  </si>
  <si>
    <t>COFFEE-TRIAL SZ</t>
  </si>
  <si>
    <t>COFFEE-SP 001 535</t>
  </si>
  <si>
    <t>SEASONINGS</t>
  </si>
  <si>
    <t>SEASON-LIQ SEASONING</t>
  </si>
  <si>
    <t>SEASON-SEASONING BLENDS</t>
  </si>
  <si>
    <t>SEASON-PEPPER</t>
  </si>
  <si>
    <t>SEASON-SALT</t>
  </si>
  <si>
    <t>SEASON-ONIONS INSTANT</t>
  </si>
  <si>
    <t>SEASON-GARLIC INSTANT</t>
  </si>
  <si>
    <t>SEASON-MSG &amp; FLAVOR ENHANCER</t>
  </si>
  <si>
    <t>SEASON-EXTRACT/FLAVORINGS</t>
  </si>
  <si>
    <t>SEASON-SPICES</t>
  </si>
  <si>
    <t>SEASON-GOURMET</t>
  </si>
  <si>
    <t>SEASON-BUTTER SUBSTITUTE</t>
  </si>
  <si>
    <t>SEASON-RESTAURANT SIZE</t>
  </si>
  <si>
    <t>SEASON-FOOD COLOR</t>
  </si>
  <si>
    <t>SEASON-SPECIALTY</t>
  </si>
  <si>
    <t>SEASON-NAT 001 540</t>
  </si>
  <si>
    <t>SEASON-MAX PAK</t>
  </si>
  <si>
    <t>SEASON-SP 001 540</t>
  </si>
  <si>
    <t>SAUCE/FOIL</t>
  </si>
  <si>
    <t>FOIL-TENDERIZER &amp; MARINADE</t>
  </si>
  <si>
    <t>FOIL-SAUCE/FOIL PACKETS</t>
  </si>
  <si>
    <t>FOIL-SPECIALTY</t>
  </si>
  <si>
    <t>FOIL-NAT 001 545</t>
  </si>
  <si>
    <t>FOIL-MAX PAK</t>
  </si>
  <si>
    <t>FOIL-SP 001 545</t>
  </si>
  <si>
    <t>GOURMET GRILLING</t>
  </si>
  <si>
    <t>GMT GRILLING-SAUCE</t>
  </si>
  <si>
    <t>GMT GRILLING-NATURAL</t>
  </si>
  <si>
    <t>GMT GRILLING-SHIPPER</t>
  </si>
  <si>
    <t>ECO FRIENDLY</t>
  </si>
  <si>
    <t>ECO - LAUNDRY</t>
  </si>
  <si>
    <t>ECO - HOUSEHOLD CLEANERS</t>
  </si>
  <si>
    <t>ECO - OTHER</t>
  </si>
  <si>
    <t>ECO - FLOOR STANDS</t>
  </si>
  <si>
    <t>BLEACH</t>
  </si>
  <si>
    <t>BLEACH-LIQUID</t>
  </si>
  <si>
    <t>BLEACH-DRY</t>
  </si>
  <si>
    <t>BLEACH-MAX PAK</t>
  </si>
  <si>
    <t>BLEACH-SP 001 550</t>
  </si>
  <si>
    <t>FABRIC SOFTNERS</t>
  </si>
  <si>
    <t>SOFTNER-FABRIC LIQUID</t>
  </si>
  <si>
    <t>SOFTNER-DRYER SHEETS</t>
  </si>
  <si>
    <t>SOFTNER-ODOR ELIMINATOR</t>
  </si>
  <si>
    <t>FABRIC SOFTNERS-SPECIALITY</t>
  </si>
  <si>
    <t>SOFTNER-VP 001 559</t>
  </si>
  <si>
    <t>SOFTNER-SP 001 559</t>
  </si>
  <si>
    <t>FABRIC CARE</t>
  </si>
  <si>
    <t>FABRIC CARE-STAIN REMOVER</t>
  </si>
  <si>
    <t>FABRIC CARE-FABRIC PROTECT</t>
  </si>
  <si>
    <t>FABRIC CARE-STARCH</t>
  </si>
  <si>
    <t>FABRIC CARE-MACHINE CLEAN</t>
  </si>
  <si>
    <t>FABRIC CARE-PREWASH</t>
  </si>
  <si>
    <t>FABRIC CARE-ADDITIVE</t>
  </si>
  <si>
    <t>FABRIC CARE-DRY CLEANER</t>
  </si>
  <si>
    <t>FABRIC CARE-SHIPPER</t>
  </si>
  <si>
    <t>DETERGENTS</t>
  </si>
  <si>
    <t>D DET-DRY DETERGENT</t>
  </si>
  <si>
    <t>D DET-LIQUID DETERGENT</t>
  </si>
  <si>
    <t>D DET-HISPANIC DETERGENT</t>
  </si>
  <si>
    <t>D DET-PACS/PODS</t>
  </si>
  <si>
    <t>D DET-MAX PAK</t>
  </si>
  <si>
    <t>D DET-SP 001 560</t>
  </si>
  <si>
    <t>D DET-FG 001 560</t>
  </si>
  <si>
    <t>LIQUID DETERGENT</t>
  </si>
  <si>
    <t>L DET-PRE-WASH</t>
  </si>
  <si>
    <t>L DET-DETERGENT BOOSTERS</t>
  </si>
  <si>
    <t>L DET-FABRIC WASHES</t>
  </si>
  <si>
    <t>L DET-STARCH &amp; FINISH</t>
  </si>
  <si>
    <t>L DET-FABRIC PROCTECTOR</t>
  </si>
  <si>
    <t>L DET-LIQUID HDL</t>
  </si>
  <si>
    <t>L DET-MAX PAK</t>
  </si>
  <si>
    <t>L DET-SP 001 565</t>
  </si>
  <si>
    <t>DISHWASHING</t>
  </si>
  <si>
    <t>DWASH-LIQUID DISHWASHING</t>
  </si>
  <si>
    <t>DWASH-DISHWASHER ADDITIVES</t>
  </si>
  <si>
    <t>DWASH-DISHWASHER DETERGENT</t>
  </si>
  <si>
    <t>DWASH-MAX PAK</t>
  </si>
  <si>
    <t>DWASH-SHIPPER</t>
  </si>
  <si>
    <t>DWASH-FG 001 568</t>
  </si>
  <si>
    <t>DWASH-DC 001 568</t>
  </si>
  <si>
    <t>HAND/BODY SOAP</t>
  </si>
  <si>
    <t>SOAP-SOAP LIQUID</t>
  </si>
  <si>
    <t>SOAP-SOAP BAR</t>
  </si>
  <si>
    <t>SOAP-BODY SHAMPOO</t>
  </si>
  <si>
    <t>SOAP-HAND CLEANERS</t>
  </si>
  <si>
    <t>SOAP-FLOORSTAND</t>
  </si>
  <si>
    <t>SOAP-HAND/BODY SOAP-SPECIALITY</t>
  </si>
  <si>
    <t>SOAP-MAX PAK</t>
  </si>
  <si>
    <t>SOAP-SP 001 580</t>
  </si>
  <si>
    <t>SPONGE &amp; METAL CLEANERS</t>
  </si>
  <si>
    <t>SPONGE-METAL CLEANERS</t>
  </si>
  <si>
    <t>SPONGE-PUMICE STONE</t>
  </si>
  <si>
    <t>SPONGE-OVEN CLEANERS</t>
  </si>
  <si>
    <t>SPONGE-SPONGE CLOTH</t>
  </si>
  <si>
    <t>SPONGE-POT SCOURERS</t>
  </si>
  <si>
    <t>SPONGE-STEEL WOOL</t>
  </si>
  <si>
    <t>SPONGE-SP 001 590</t>
  </si>
  <si>
    <t>VESTCOM</t>
  </si>
  <si>
    <t>HOUSEHOLD CLEANERS</t>
  </si>
  <si>
    <t>CLEAN-BOWL CLEANER/DEODORIZE</t>
  </si>
  <si>
    <t>CLEAN-PROBIOTIC CLEANERS</t>
  </si>
  <si>
    <t>CLEAN-DISINFECTANT/CLEANER</t>
  </si>
  <si>
    <t>CLEAN-CLEANSERS</t>
  </si>
  <si>
    <t>CLEAN-BATHROOM CLEANERS</t>
  </si>
  <si>
    <t>CLEAN-AMMONIA</t>
  </si>
  <si>
    <t>CLEAN-DRAIN OPENERS</t>
  </si>
  <si>
    <t>CLEAN-FLOOR CARE</t>
  </si>
  <si>
    <t>CLEAN-GLASS CLEANERS</t>
  </si>
  <si>
    <t>CLEAN-LYE</t>
  </si>
  <si>
    <t>CLEAN-SEPTIC TANK CLEANER</t>
  </si>
  <si>
    <t>CLEAN-HOUSEHOLD CLEANERS-SPECI</t>
  </si>
  <si>
    <t>CLEAN-MAX PAK</t>
  </si>
  <si>
    <t>CLEAN-SP 001 600</t>
  </si>
  <si>
    <t>AIR FRESH</t>
  </si>
  <si>
    <t>FRSH-AIR FRESHNERS</t>
  </si>
  <si>
    <t>FRSH-RUG FRESHNERS</t>
  </si>
  <si>
    <t>FRSH-RUG &amp; UPHOLSTERY CLEANR</t>
  </si>
  <si>
    <t>FRSH-FURNITURE POLISH</t>
  </si>
  <si>
    <t>FRSH-FLOOR WAX &amp; CLEANERS</t>
  </si>
  <si>
    <t>FRSH-SP 001 605</t>
  </si>
  <si>
    <t>INSECTICIDES</t>
  </si>
  <si>
    <t>INSECT-AEROSOL INSECTICIDES</t>
  </si>
  <si>
    <t>INSECT-DC 001 610</t>
  </si>
  <si>
    <t>PAPER</t>
  </si>
  <si>
    <t>PAPER-FACIAL</t>
  </si>
  <si>
    <t>PAPER-TOWELS</t>
  </si>
  <si>
    <t>PAPER-BATH</t>
  </si>
  <si>
    <t>PAPER-MAX PAK</t>
  </si>
  <si>
    <t>PAPER-SP 001 630</t>
  </si>
  <si>
    <t>PAPER-FG 001 630</t>
  </si>
  <si>
    <t>BAGS/WRAP/NAPKINS</t>
  </si>
  <si>
    <t>PPR-COOKING BAGS &amp; WRAPS</t>
  </si>
  <si>
    <t>PPR-ALUMINUM FOIL</t>
  </si>
  <si>
    <t>PPR-WAXED PAPER</t>
  </si>
  <si>
    <t>PPR-PLASTIC WRAP</t>
  </si>
  <si>
    <t>PPR-BAGS-FREEZER</t>
  </si>
  <si>
    <t>PPR-BAGS-SANDWICH</t>
  </si>
  <si>
    <t>PPR-BAGS-FOOD STORAGE</t>
  </si>
  <si>
    <t>PPR-BAGS-TRSH/TRSH COMPACTOR</t>
  </si>
  <si>
    <t>KITCHEN BAGS</t>
  </si>
  <si>
    <t>PPR-BAGS-GARBAGE</t>
  </si>
  <si>
    <t>PPR-BAGS-LUNCH/PAPER</t>
  </si>
  <si>
    <t>PPR-PAPER NAPKINS</t>
  </si>
  <si>
    <t>CONTAINERS</t>
  </si>
  <si>
    <t>LAWN AND LEAF</t>
  </si>
  <si>
    <t>PPR-MAX PAK</t>
  </si>
  <si>
    <t>PPR-SP 001 650</t>
  </si>
  <si>
    <t>PAPER TABLEWARE</t>
  </si>
  <si>
    <t>PPR TBL-PAPER CUPS</t>
  </si>
  <si>
    <t>PPR TBL-PAPER PLATES/BOWLS</t>
  </si>
  <si>
    <t>PPR TBL-SODA STRAWS</t>
  </si>
  <si>
    <t>PPR TBL-PLASTIC CUTLERY</t>
  </si>
  <si>
    <t>PPR TBL-TOOTHPICKS</t>
  </si>
  <si>
    <t>PPR TBL-MATCHES</t>
  </si>
  <si>
    <t>PPR TBL-MISC</t>
  </si>
  <si>
    <t>PPR TBL-MAX PAK</t>
  </si>
  <si>
    <t>PPR TBL-SP 001 660</t>
  </si>
  <si>
    <t>CHARCOAL/FIREWOOD ACCESSORIES</t>
  </si>
  <si>
    <t>CHARCOAL-BRIQUETS</t>
  </si>
  <si>
    <t>CHARCOAL-WOODCHIPS</t>
  </si>
  <si>
    <t>CHARCOAL-MATCHES</t>
  </si>
  <si>
    <t>CHARCOAL-FIRE STARTERS</t>
  </si>
  <si>
    <t>CHARCOAL-FIREPLCE LOGS/PELLETS</t>
  </si>
  <si>
    <t>WATER SOFTENER SALTS</t>
  </si>
  <si>
    <t>CHARCOAL/WOODS-MAX PAK</t>
  </si>
  <si>
    <t>CHARCOAL-SP 001 670</t>
  </si>
  <si>
    <t>CHARCOAL- MAX PAK</t>
  </si>
  <si>
    <t>SOFT DRINKS</t>
  </si>
  <si>
    <t>ADULT BEVERAGE</t>
  </si>
  <si>
    <t>SOFT DRINKS-NATURAL</t>
  </si>
  <si>
    <t>DRINKING WATER</t>
  </si>
  <si>
    <t>DRINKING WATER -DRINKING WATER</t>
  </si>
  <si>
    <t>DRINKING WATER - PERSONAL</t>
  </si>
  <si>
    <t>DRINKING WATER-BULK WATER</t>
  </si>
  <si>
    <t>DRINKING WATER-NATURAL</t>
  </si>
  <si>
    <t>DRINKING WATER-SPECIALTY +CRV</t>
  </si>
  <si>
    <t>DRINKING WATER-MAX PK</t>
  </si>
  <si>
    <t>WATER-SP 001 700</t>
  </si>
  <si>
    <t>CRV WATER</t>
  </si>
  <si>
    <t>Grain Based Beverage</t>
  </si>
  <si>
    <t>Grain Based Almond</t>
  </si>
  <si>
    <t>Grain Based Coconut</t>
  </si>
  <si>
    <t>Grain Based Flax</t>
  </si>
  <si>
    <t>Grain Based Hemp</t>
  </si>
  <si>
    <t>Grain Based Macadamia</t>
  </si>
  <si>
    <t>Grain Based Rice</t>
  </si>
  <si>
    <t>Grain Based Soy</t>
  </si>
  <si>
    <t>Grain Based Walnut</t>
  </si>
  <si>
    <t>TOBACCO ACCESSORIES</t>
  </si>
  <si>
    <t>TOBACCO-PIPE CLEANERS/PAPERS</t>
  </si>
  <si>
    <t>TOBACCO-LIGHTERS/FLUIDS/FLINTS</t>
  </si>
  <si>
    <t>GUM/MINTS</t>
  </si>
  <si>
    <t>GUM-GUM</t>
  </si>
  <si>
    <t>GUM-NOVELTY GUM</t>
  </si>
  <si>
    <t>GUM-MINTS</t>
  </si>
  <si>
    <t>GUM-HARD CANDY</t>
  </si>
  <si>
    <t>GUM-SP 001 720</t>
  </si>
  <si>
    <t>GLUTEN FREE</t>
  </si>
  <si>
    <t>GLUTEN FREE-SNACK</t>
  </si>
  <si>
    <t>GLUTEN FREE-CEREAL/CWF</t>
  </si>
  <si>
    <t>GLUTEN FREE-BAKE/FLOUR</t>
  </si>
  <si>
    <t>GLUTEN FREE-PASTA/RICE/PSTA SC</t>
  </si>
  <si>
    <t>GLUTEN FREE-CONDIMENTS</t>
  </si>
  <si>
    <t>GLUTEN FREE-SOUPS/PREP FOODS</t>
  </si>
  <si>
    <t>GLUTEN FREE-MIX</t>
  </si>
  <si>
    <t>GLUTEN FREE-BREAD</t>
  </si>
  <si>
    <t>GLUTEN FREE-NATURAL</t>
  </si>
  <si>
    <t>GLUTEN FREE-MAXX PK</t>
  </si>
  <si>
    <t>GLUTEN FREE - SHIPPER</t>
  </si>
  <si>
    <t>CANDY END CAP</t>
  </si>
  <si>
    <t>CANDY END-BAGGED NUTS</t>
  </si>
  <si>
    <t>CANDY END-NOVELTY GUM</t>
  </si>
  <si>
    <t>CANDY END-NOVELTY CANDY</t>
  </si>
  <si>
    <t>SUPERMKT AMUSEMENT-CANDY</t>
  </si>
  <si>
    <t>CANDY END-CANDY BAR</t>
  </si>
  <si>
    <t>CANDY END-BAGGED COOKIES</t>
  </si>
  <si>
    <t>CANDY END-KING BARS</t>
  </si>
  <si>
    <t>CANDY END-CLIP STRIP</t>
  </si>
  <si>
    <t>CANDY END-SP 001 730</t>
  </si>
  <si>
    <t>CANDY IN-LINE</t>
  </si>
  <si>
    <t>CANDY-BOX CANDY</t>
  </si>
  <si>
    <t>CANDY-HANGING BAG CANDY</t>
  </si>
  <si>
    <t>CANDY-GIANT CANDY BARS</t>
  </si>
  <si>
    <t>CANDY-BAG CANDY</t>
  </si>
  <si>
    <t>CANDY-BOX COOKIES</t>
  </si>
  <si>
    <t>CANDY-HISPANIC CANDY</t>
  </si>
  <si>
    <t>CANDY-DISPLAY</t>
  </si>
  <si>
    <t>CANDY-JERKY</t>
  </si>
  <si>
    <t>CANDY-NUTS &amp; SEEDS</t>
  </si>
  <si>
    <t>CANDY-NOVELTY CANDY</t>
  </si>
  <si>
    <t>CANDY-MULTI-PACK</t>
  </si>
  <si>
    <t>CANDY-NATURAL</t>
  </si>
  <si>
    <t>CANDY-SPECIALTY</t>
  </si>
  <si>
    <t>CANDY-MAX PAK</t>
  </si>
  <si>
    <t>CANDY-SP 001 733</t>
  </si>
  <si>
    <t>CONFECTION</t>
  </si>
  <si>
    <t>CONF CHECKSTAND</t>
  </si>
  <si>
    <t>CONF ASIAN CANDY</t>
  </si>
  <si>
    <t>CONF-BULK CANDY</t>
  </si>
  <si>
    <t>CONF BULK</t>
  </si>
  <si>
    <t>CONF-PACKAGE BULK</t>
  </si>
  <si>
    <t>CONF CHOCOLATE</t>
  </si>
  <si>
    <t>CONF-PACKAGE BULK CANDY</t>
  </si>
  <si>
    <t>CONF ETHNIC-OTHER</t>
  </si>
  <si>
    <t>CONF GUMS-MINTS</t>
  </si>
  <si>
    <t>CONF HISPANIC CANDIES</t>
  </si>
  <si>
    <t>CONF NON CHOCOLATE</t>
  </si>
  <si>
    <t>CONF NOVELTY</t>
  </si>
  <si>
    <t>CONF SEASONAL CANDY</t>
  </si>
  <si>
    <t>CONF SPECIALTY-LOCAL</t>
  </si>
  <si>
    <t>CONF CANDY SHIP-PLT</t>
  </si>
  <si>
    <t>SEASONAL CANDY</t>
  </si>
  <si>
    <t>CANDY-VALENTINES</t>
  </si>
  <si>
    <t>CANDY-EASTER</t>
  </si>
  <si>
    <t>CANDY-BACK TO SCHOOL</t>
  </si>
  <si>
    <t>CANDY-HALLOWEEN</t>
  </si>
  <si>
    <t>CANDY-CHRISTMAS</t>
  </si>
  <si>
    <t>CANDY-SEASONAL</t>
  </si>
  <si>
    <t>CANDY-MAXPAK</t>
  </si>
  <si>
    <t>CANDY-GMT SEASONAL</t>
  </si>
  <si>
    <t>CANDY-NAT 001 735</t>
  </si>
  <si>
    <t>CANDY-PS 001 735</t>
  </si>
  <si>
    <t>BULK FOODS</t>
  </si>
  <si>
    <t>BULK FOODS - CANDY</t>
  </si>
  <si>
    <t>BULK FOODS - GROCERY</t>
  </si>
  <si>
    <t>BULK SHIPPER / PALLET</t>
  </si>
  <si>
    <t>SNACK IN-LINE</t>
  </si>
  <si>
    <t>SNACK-PRETZEL/POTATO CHIPS</t>
  </si>
  <si>
    <t>SNACK-MISC</t>
  </si>
  <si>
    <t>SNACK-POPCORN/POPPED</t>
  </si>
  <si>
    <t>SNACK-DISPLAY</t>
  </si>
  <si>
    <t>SNACK-SP 001 740</t>
  </si>
  <si>
    <t>SNACK-FG 001 740</t>
  </si>
  <si>
    <t>SNACK -CHIPS/PRETZELS</t>
  </si>
  <si>
    <t>SNACK-TORTILLA CHIPS</t>
  </si>
  <si>
    <t>SNACK-CORN CHIPS</t>
  </si>
  <si>
    <t>SNACK-POTATO CHIPS</t>
  </si>
  <si>
    <t>SNACK-FLAVORED POPCORN</t>
  </si>
  <si>
    <t>SNACK-PORK RINDS</t>
  </si>
  <si>
    <t>SNACK-DIPS/SPREADS</t>
  </si>
  <si>
    <t>SNACK-PRETZELS</t>
  </si>
  <si>
    <t>SNACK-CHEESE SNACKS PUFFED</t>
  </si>
  <si>
    <t>SNACK-MISC.</t>
  </si>
  <si>
    <t>SNACK CHIP,PRETZEL-DISPLAY</t>
  </si>
  <si>
    <t>DSD SNACK-HISPANIC</t>
  </si>
  <si>
    <t>DSD SNACK-INDULGENT</t>
  </si>
  <si>
    <t>DSD SNACK-SPECIALTY</t>
  </si>
  <si>
    <t>DSD SNACK-MAX PAK</t>
  </si>
  <si>
    <t>DSD SNACK SP 001 741</t>
  </si>
  <si>
    <t>NUTS/POPCORN</t>
  </si>
  <si>
    <t>POP-POPCORN UNPOPPED</t>
  </si>
  <si>
    <t>POP-NUTS/SNACKS</t>
  </si>
  <si>
    <t>POP-SMART SNACKING</t>
  </si>
  <si>
    <t>POP-SPECIALTY NUTS</t>
  </si>
  <si>
    <t>POP-DISPLAY</t>
  </si>
  <si>
    <t>POP-NATURAL</t>
  </si>
  <si>
    <t>POP-LOCAL</t>
  </si>
  <si>
    <t>POP-VP 001 742</t>
  </si>
  <si>
    <t>POP-MAXX PACK</t>
  </si>
  <si>
    <t>POP-SP 001 742</t>
  </si>
  <si>
    <t>JERKY/SEEDS</t>
  </si>
  <si>
    <t>JERK-JERKY/MEAT SNACKS</t>
  </si>
  <si>
    <t>JERK-SUNFLOWER SEEDS</t>
  </si>
  <si>
    <t>JERK-DISPLAY</t>
  </si>
  <si>
    <t>JERK-DISPLAY/SEEDS</t>
  </si>
  <si>
    <t>JERK-SP 001 745</t>
  </si>
  <si>
    <t>BREAD/BAKED GDS</t>
  </si>
  <si>
    <t>BRD-FRENCH BREAD</t>
  </si>
  <si>
    <t>BRD-BUNS-FRESH</t>
  </si>
  <si>
    <t>BRD-ROLLS-FRESH</t>
  </si>
  <si>
    <t>BRD-MUFFINS-FRESH</t>
  </si>
  <si>
    <t>BRD-CAKE-FRESH</t>
  </si>
  <si>
    <t>BRD-BRKFST CAKES/SWEET ROLLS</t>
  </si>
  <si>
    <t>BRD-DOUGHNUTS-FRESH</t>
  </si>
  <si>
    <t>BRD-PIES-FRESH</t>
  </si>
  <si>
    <t>BRD-BAGELS-FRESH</t>
  </si>
  <si>
    <t>BRD-BISQUITS-FRESH</t>
  </si>
  <si>
    <t>BRD-LOAF CAKES</t>
  </si>
  <si>
    <t>BRD-MISC.BAKED GOODS</t>
  </si>
  <si>
    <t>BRD-CHEESECAKE-FRESH</t>
  </si>
  <si>
    <t>BRD-CRACKER/PITA BREAD</t>
  </si>
  <si>
    <t>BRD-PIES/CAKES-SNACK</t>
  </si>
  <si>
    <t>BRD-BREAD-FRESH</t>
  </si>
  <si>
    <t>BRD-DELI SECTION</t>
  </si>
  <si>
    <t>BRD-HISPANIC</t>
  </si>
  <si>
    <t>BRD-STUFFING/CROUTON/CRUMB</t>
  </si>
  <si>
    <t>BRD-BREAD STICKS</t>
  </si>
  <si>
    <t>BRD-MAX PK</t>
  </si>
  <si>
    <t>BRD-SHIPPER</t>
  </si>
  <si>
    <t>SEASONAL</t>
  </si>
  <si>
    <t>GIFT PACKS</t>
  </si>
  <si>
    <t>SPECIALTY FITNESS</t>
  </si>
  <si>
    <t>FITNESS-LIQUID</t>
  </si>
  <si>
    <t>FITNESS-SNACK BARS</t>
  </si>
  <si>
    <t>FITNESS-NAT 001 765</t>
  </si>
  <si>
    <t>SPECIALITY-HISPANIC</t>
  </si>
  <si>
    <t>HISPANIC-BEANS/REFRIED BEANS</t>
  </si>
  <si>
    <t>HISPANIC-BEVERAGES</t>
  </si>
  <si>
    <t>HISPANIC-TAXABLE BEVERAGES</t>
  </si>
  <si>
    <t>HISPANIC-CACTUS</t>
  </si>
  <si>
    <t>HISPANIC-CANDLES</t>
  </si>
  <si>
    <t>HISPANIC-CANDY</t>
  </si>
  <si>
    <t>HISPANIC-CEREAL</t>
  </si>
  <si>
    <t>HISPANIC-CHOCOLATE</t>
  </si>
  <si>
    <t>HISPANIC-COFFEE/TEAS</t>
  </si>
  <si>
    <t>HISPANIC-COOKIES/CRACKERS</t>
  </si>
  <si>
    <t>HISPANIC-DESSERTS</t>
  </si>
  <si>
    <t>HISPANIC-VALUE PACKS</t>
  </si>
  <si>
    <t>HISPANIC-FISH/SEAFOOD</t>
  </si>
  <si>
    <t>HISPANIC-FRUIT</t>
  </si>
  <si>
    <t>HISPANIC-HOMINY</t>
  </si>
  <si>
    <t>HISPANIC-MISC.</t>
  </si>
  <si>
    <t>HISPANIC-PASTA/FLOUR</t>
  </si>
  <si>
    <t>HISPANIC-PEPPERS</t>
  </si>
  <si>
    <t>HISPANIC-RICE</t>
  </si>
  <si>
    <t>HISPANIC-SAUCES/SALSA/PASTE</t>
  </si>
  <si>
    <t>HISPANIC-SOAP</t>
  </si>
  <si>
    <t>HISPANIC-SOUP</t>
  </si>
  <si>
    <t>HISPANIC-SPICES/SEASONINGS</t>
  </si>
  <si>
    <t>HISPANIC-VEGETABLES</t>
  </si>
  <si>
    <t>HISPANIC-BOUILLIONS</t>
  </si>
  <si>
    <t>HISPANIC-PINATAS</t>
  </si>
  <si>
    <t>HISPANIC-SPECIALTY</t>
  </si>
  <si>
    <t>HISPANIC-SHPR/PLT</t>
  </si>
  <si>
    <t>SPECIALITY-ITALIAN</t>
  </si>
  <si>
    <t>ITALIAN-COOKIES</t>
  </si>
  <si>
    <t>ITALIAN-RICE</t>
  </si>
  <si>
    <t>ITALIAN-PASTA</t>
  </si>
  <si>
    <t>ITALIAN-VINEGAR/OILS</t>
  </si>
  <si>
    <t>ITALIAN-BEANS</t>
  </si>
  <si>
    <t>ITALIAN-VEGETABLES</t>
  </si>
  <si>
    <t>ITALIAN-SOUP</t>
  </si>
  <si>
    <t>ITALIAN-SALSA/DIPS</t>
  </si>
  <si>
    <t>ITALIAN-TOMATOES</t>
  </si>
  <si>
    <t>ITALIAN-NATURAL</t>
  </si>
  <si>
    <t>ITALIAN-SPECIALTY</t>
  </si>
  <si>
    <t>ITALIAN-SHIPPER</t>
  </si>
  <si>
    <t>SOUTHERN FOODS</t>
  </si>
  <si>
    <t>STHRN FDS-SAUCES/MARINADE</t>
  </si>
  <si>
    <t>STHRN FDS-RICE</t>
  </si>
  <si>
    <t>STHRN FDS-SEASONING</t>
  </si>
  <si>
    <t>STHRN FDS-MIXES</t>
  </si>
  <si>
    <t>STHRN FDS-SPECIALTY</t>
  </si>
  <si>
    <t>SHIPPER</t>
  </si>
  <si>
    <t>DIET FOODS</t>
  </si>
  <si>
    <t>DIET CANDY/COOKIES/CANDY BARS</t>
  </si>
  <si>
    <t>DIET DESSERTS/SNACKS</t>
  </si>
  <si>
    <t>DIET DRINKS</t>
  </si>
  <si>
    <t>DIET JAMS/JELLIES/P. BUTTER</t>
  </si>
  <si>
    <t>DIET MISC.</t>
  </si>
  <si>
    <t>DIET SYRUP</t>
  </si>
  <si>
    <t>DIET COOKING SPRAY</t>
  </si>
  <si>
    <t>DIET SAUCES/PASTAS</t>
  </si>
  <si>
    <t>DIET CHIPS</t>
  </si>
  <si>
    <t>DIET SWEETNER/CREAMERS</t>
  </si>
  <si>
    <t>DIET NATURAL</t>
  </si>
  <si>
    <t>DIET-SP 001 780</t>
  </si>
  <si>
    <t>SPECIALTY-EASTERN EUROPEAN</t>
  </si>
  <si>
    <t>SPECIALTY-COOKIES/CRACKER</t>
  </si>
  <si>
    <t>SPECIALTY-VEGETABLES</t>
  </si>
  <si>
    <t>SPECIALTY-BEVERAGES</t>
  </si>
  <si>
    <t>SPECIALTY-RICE/BEAN</t>
  </si>
  <si>
    <t>SPECIAL TY- MEAT</t>
  </si>
  <si>
    <t>SPECIALTY-ASIAN/ORIENTAL</t>
  </si>
  <si>
    <t>ORIENTAL-BAMBOO/WTR CHSTNTS</t>
  </si>
  <si>
    <t>ORIENTAL-CKIES/CRKRS/SNACKS</t>
  </si>
  <si>
    <t>ORIENTAL-DRNKS/COFE/TEA/JCE</t>
  </si>
  <si>
    <t>ORIENTAL-FLOUR/BATTERS</t>
  </si>
  <si>
    <t>ORIENTAL-MISC.</t>
  </si>
  <si>
    <t>ORIENTAL-MUSHROOMS</t>
  </si>
  <si>
    <t>ORIENTAL-NON FOODS</t>
  </si>
  <si>
    <t>ORIENTAL-NOODLES/SOUPS</t>
  </si>
  <si>
    <t>ORIENTAL-OILS/VNGR/RICE WINE</t>
  </si>
  <si>
    <t>ORIENTAL-SAUCES/MIXES</t>
  </si>
  <si>
    <t>ORIENTAL-SEASONINGS/SPICES</t>
  </si>
  <si>
    <t>ORIENTAL-SOY SAUCE</t>
  </si>
  <si>
    <t>ORIENTAL-BEAN/BEAN PSTE/CURD</t>
  </si>
  <si>
    <t>ORIENTAL-DRIED FOODS</t>
  </si>
  <si>
    <t>NATURAL FOODS</t>
  </si>
  <si>
    <t>NAT-APPLESAUCE &amp; BLENDS</t>
  </si>
  <si>
    <t>NAT-PIE FRUITS</t>
  </si>
  <si>
    <t>NAT-MARICHINO CHERRIES</t>
  </si>
  <si>
    <t>NAT-CANNED FRUIT</t>
  </si>
  <si>
    <t>NAT-CRANBERRIES</t>
  </si>
  <si>
    <t>NAT- LUNCH NAT CUPS</t>
  </si>
  <si>
    <t>NAT FD-NON FOOD</t>
  </si>
  <si>
    <t>NAT-SPECIALTY</t>
  </si>
  <si>
    <t>NAT-MAX PACK</t>
  </si>
  <si>
    <t>NAT-SP 001 100</t>
  </si>
  <si>
    <t>SPECIALTY-NATURAL FOOD</t>
  </si>
  <si>
    <t>CEREALS</t>
  </si>
  <si>
    <t>CHIPS/DIPS</t>
  </si>
  <si>
    <t>FRUIT/CAN FRUIT</t>
  </si>
  <si>
    <t>DESSERTS/SNACKS</t>
  </si>
  <si>
    <t>DRINK MIXES/BEVERAGE</t>
  </si>
  <si>
    <t>ENERGY BARS</t>
  </si>
  <si>
    <t>JAMS/JELLIES</t>
  </si>
  <si>
    <t>MISC. NATURAL FOOD</t>
  </si>
  <si>
    <t>SPECIALTY OILS</t>
  </si>
  <si>
    <t>SPECIALITY RICE</t>
  </si>
  <si>
    <t>RICE/DRINKS</t>
  </si>
  <si>
    <t>SALAD DRESSINGS</t>
  </si>
  <si>
    <t>SAUCES/PASTAS</t>
  </si>
  <si>
    <t>SOUPS-CAN/DRY/CHILI</t>
  </si>
  <si>
    <t>TEAS/COFFEE</t>
  </si>
  <si>
    <t>TOMATOES NATURAL FOODS</t>
  </si>
  <si>
    <t>VEGETABLES/BEANS</t>
  </si>
  <si>
    <t>JUICE NATURAL</t>
  </si>
  <si>
    <t>BAKING MIX-FLOUR</t>
  </si>
  <si>
    <t>BOX DINNERS</t>
  </si>
  <si>
    <t>SPECIALTY-CERTIFIED GMT</t>
  </si>
  <si>
    <t>HEALTH-SPECIALITY</t>
  </si>
  <si>
    <t>HEALTH-NAT 001 790</t>
  </si>
  <si>
    <t>HEALTH-SP 001 790</t>
  </si>
  <si>
    <t>PHILLIPINO FOODS</t>
  </si>
  <si>
    <t>CAN FISH/MEAT</t>
  </si>
  <si>
    <t>CAN JUICE/DRINKS</t>
  </si>
  <si>
    <t>CAN VEGS/FRUIT</t>
  </si>
  <si>
    <t>CHIPS/SNACKS</t>
  </si>
  <si>
    <t>OIL/VINEGAR</t>
  </si>
  <si>
    <t>MARINADE SAUCES</t>
  </si>
  <si>
    <t>RICE/NOODLES</t>
  </si>
  <si>
    <t>SOUP BASES/SPICES</t>
  </si>
  <si>
    <t>MAXX PACK</t>
  </si>
  <si>
    <t>SPECIALTY-BOX DINNER</t>
  </si>
  <si>
    <t>BOX DINNER-SP 001 795</t>
  </si>
  <si>
    <t>SPECIALTY-DESSERT</t>
  </si>
  <si>
    <t>DESSERT-CHOCOLATE</t>
  </si>
  <si>
    <t>DESSERT-COOKIES</t>
  </si>
  <si>
    <t>DESSERT-SPECIALTY</t>
  </si>
  <si>
    <t>SPECIALITY COFFEE</t>
  </si>
  <si>
    <t>COFFEE-TEA</t>
  </si>
  <si>
    <t>COFFEE-COFFEE</t>
  </si>
  <si>
    <t>SPECIALITY-BREAKFAST</t>
  </si>
  <si>
    <t>BREAKFAST-P/CAKE/WAFFLE</t>
  </si>
  <si>
    <t>BREAKFAST-JAM/JELLY</t>
  </si>
  <si>
    <t>SPECIALITY-CONDIMENT</t>
  </si>
  <si>
    <t>CONDIMENT-PICKLES</t>
  </si>
  <si>
    <t>CONDIMENT-SPECIALTY</t>
  </si>
  <si>
    <t>CONDIMENT-VP 001 815</t>
  </si>
  <si>
    <t>CONDIMENT-SHIPPER</t>
  </si>
  <si>
    <t>SPECIALTY-SALAD</t>
  </si>
  <si>
    <t>SALAD-DRESSINGS</t>
  </si>
  <si>
    <t>SALAD-CROUTONS</t>
  </si>
  <si>
    <t>SHIPPER-SALAD</t>
  </si>
  <si>
    <t>SPECIALTY-SNACKS</t>
  </si>
  <si>
    <t>SNACKS-CHIPS</t>
  </si>
  <si>
    <t>SNACKS-SMART SNACKING</t>
  </si>
  <si>
    <t>SNACKS-POPCORN</t>
  </si>
  <si>
    <t>SNACKS-SPECIALTY</t>
  </si>
  <si>
    <t>SNACKS-SHIPPER</t>
  </si>
  <si>
    <t>MEDITERRANEAN</t>
  </si>
  <si>
    <t>MED-SOUP</t>
  </si>
  <si>
    <t>MED-PASTA/DRY BEAN</t>
  </si>
  <si>
    <t>MED-RICE</t>
  </si>
  <si>
    <t>MED-COOKIE/CRACKER</t>
  </si>
  <si>
    <t>MED-CAND</t>
  </si>
  <si>
    <t>MED-JAM/JELLY</t>
  </si>
  <si>
    <t>MED-TEA/COFFEE</t>
  </si>
  <si>
    <t>MED-OLIVE/PICKLE</t>
  </si>
  <si>
    <t>MED-SEASONING</t>
  </si>
  <si>
    <t>MED-WATER/SYRUP</t>
  </si>
  <si>
    <t>MED-VEGETABLE</t>
  </si>
  <si>
    <t>MED-CANNED MEAT/FISH</t>
  </si>
  <si>
    <t>MED-CANNED BEANS</t>
  </si>
  <si>
    <t>MED-SNACKS</t>
  </si>
  <si>
    <t>MED-OIL</t>
  </si>
  <si>
    <t>MED-SPECIALTY</t>
  </si>
  <si>
    <t>MED-NAT 001 830</t>
  </si>
  <si>
    <t>MED-SHIPPER</t>
  </si>
  <si>
    <t>SPECIALTY-KOSHER</t>
  </si>
  <si>
    <t>SP KOSHER PRODUCT</t>
  </si>
  <si>
    <t>KOSHER SHIPPER / PALLET</t>
  </si>
  <si>
    <t>SPECIALTY-GERMAN</t>
  </si>
  <si>
    <t>SP GERMAN PRODUCT</t>
  </si>
  <si>
    <t>GERMAN</t>
  </si>
  <si>
    <t>SPECIALTY - DUTCH FOODS</t>
  </si>
  <si>
    <t>DUTCH - COOKIE/CRCKR/BAKE/BRD</t>
  </si>
  <si>
    <t>DUTCH - CANDY</t>
  </si>
  <si>
    <t>DUTCH - DRY GROCERY</t>
  </si>
  <si>
    <t>PORTUGUESE</t>
  </si>
  <si>
    <t>PORTUGUESE -OLIVE PICKLES PEPP</t>
  </si>
  <si>
    <t>PORTUGUESE-CAN MEAT/FISH</t>
  </si>
  <si>
    <t>PORTUGUESE-BEANS</t>
  </si>
  <si>
    <t>PORTUGUESE-BAKING</t>
  </si>
  <si>
    <t>PORTUGUESE-CONDIMENTS</t>
  </si>
  <si>
    <t>PORTUGUESE-BEVERAGES</t>
  </si>
  <si>
    <t>SPECIALTY-CALIFORNIA GOLD</t>
  </si>
  <si>
    <t>CALIFORNIA GOLD</t>
  </si>
  <si>
    <t>SPECIALITY DISPLAY-ONLY</t>
  </si>
  <si>
    <t>DISPLAYS-001 850</t>
  </si>
  <si>
    <t>MISCELLANEOUS GROCERY</t>
  </si>
  <si>
    <t>GROCERY MISC INCOME</t>
  </si>
  <si>
    <t>VALUE PAKS/MAX PAKS</t>
  </si>
  <si>
    <t>VP-JUICE</t>
  </si>
  <si>
    <t>VP-CONDIMENTS</t>
  </si>
  <si>
    <t>VP-MEXICAN</t>
  </si>
  <si>
    <t>VP-SOUP</t>
  </si>
  <si>
    <t>VP-PET FOOD</t>
  </si>
  <si>
    <t>VP-BEANS</t>
  </si>
  <si>
    <t>VP-TEA/HOT COCOA</t>
  </si>
  <si>
    <t>VP-BOX DETERGENT</t>
  </si>
  <si>
    <t>VP-HAND/BODY SOAP</t>
  </si>
  <si>
    <t>VP-PAPER</t>
  </si>
  <si>
    <t>VP-BAGS/WRAPS/NAPKINS</t>
  </si>
  <si>
    <t>VP-CANDY</t>
  </si>
  <si>
    <t>VP-DSD SNACKS</t>
  </si>
  <si>
    <t>VP-NUTS/POPCORN</t>
  </si>
  <si>
    <t>VP-SPECIALTY HISPANIC</t>
  </si>
  <si>
    <t>MAX PK</t>
  </si>
  <si>
    <t>VP-SHIPPER / PALLET</t>
  </si>
  <si>
    <t>VALUE FORMAT/GROCERY DEPT</t>
  </si>
  <si>
    <t>CARPET/FLOORS</t>
  </si>
  <si>
    <t>DEODORIZER</t>
  </si>
  <si>
    <t>DISH/SINK</t>
  </si>
  <si>
    <t>HOUSEHOLD CLEANING</t>
  </si>
  <si>
    <t>LAUNDRY</t>
  </si>
  <si>
    <t>CANDY.</t>
  </si>
  <si>
    <t>SNACK NUTS</t>
  </si>
  <si>
    <t>CANDY VF</t>
  </si>
  <si>
    <t>CRACKERS</t>
  </si>
  <si>
    <t>COOKIES</t>
  </si>
  <si>
    <t>CHIPS/PRETZELS</t>
  </si>
  <si>
    <t>SNACKS VF</t>
  </si>
  <si>
    <t>MISC FOOD ITEMS</t>
  </si>
  <si>
    <t>MEAT/DINNERS CANNED</t>
  </si>
  <si>
    <t>BOXED DINNERS</t>
  </si>
  <si>
    <t>PET</t>
  </si>
  <si>
    <t>PAPER PRODUCTS</t>
  </si>
  <si>
    <t>BAGS/WRAPS/NAPKINS</t>
  </si>
  <si>
    <t>SPEED</t>
  </si>
  <si>
    <t>COCKTAIL MIXERS</t>
  </si>
  <si>
    <t>COCKTAIL MIXERS-MISC</t>
  </si>
  <si>
    <t>COCKTAIL MIXERS-SHIPPER</t>
  </si>
  <si>
    <t>NATURAL TOMATO-MSROOMS</t>
  </si>
  <si>
    <t>NAT TOMATO-MUSHROOMS</t>
  </si>
  <si>
    <t>NAT TOMATO-PIZZA SAUCE</t>
  </si>
  <si>
    <t>NAT TOMATO-PIZZA CRUST</t>
  </si>
  <si>
    <t>NAT TOMATO-PASTE</t>
  </si>
  <si>
    <t>NAT TOMATO-WHOLE</t>
  </si>
  <si>
    <t>NAT TOMATO-SAUCE</t>
  </si>
  <si>
    <t>NAT TOMATO-STEWED</t>
  </si>
  <si>
    <t>NAT TOMATO-PUREED</t>
  </si>
  <si>
    <t>NAT TOMATO-MAX PAK</t>
  </si>
  <si>
    <t>NAT TOMATO-SHP/PLT</t>
  </si>
  <si>
    <t>NAT RICE BAG/BOX DINNERS</t>
  </si>
  <si>
    <t>NAT RICE-PLAIN RICE BAG</t>
  </si>
  <si>
    <t>NAT RICE-PLAIN RICE BOX</t>
  </si>
  <si>
    <t>NAT RICE-PLAIN RICE INSTANT</t>
  </si>
  <si>
    <t>NAT RICE-FLAVORED RC DINNER</t>
  </si>
  <si>
    <t>NAT RICE-SPECIALTY</t>
  </si>
  <si>
    <t>NAT RICE-MAX PAK</t>
  </si>
  <si>
    <t>NAT RICE-SHP/PLT</t>
  </si>
  <si>
    <t>NATURAL BREAKFAST</t>
  </si>
  <si>
    <t>NAT BREAKFAST-GRANOLA</t>
  </si>
  <si>
    <t>NAT BREAKFAST-RTE CEREALS</t>
  </si>
  <si>
    <t>NAT BREAKFAST-SHIPPER</t>
  </si>
  <si>
    <t>NATURAL JAMS/JELLY/PNTBTR</t>
  </si>
  <si>
    <t>NAT P B-JAMS/JELLY</t>
  </si>
  <si>
    <t>NAT P B-HONEY</t>
  </si>
  <si>
    <t>NAT P B - PEANUT BUTTER</t>
  </si>
  <si>
    <t>NAT P B-MAX PAK</t>
  </si>
  <si>
    <t>NAT P B-SHP/PLT</t>
  </si>
  <si>
    <t>GROCERY MARK DOWN</t>
  </si>
  <si>
    <t>AB Dry Grocery</t>
  </si>
  <si>
    <t>ACTIVE NUTRITION-BEVERAGE</t>
  </si>
  <si>
    <t>READY TO DRINK</t>
  </si>
  <si>
    <t>MIX</t>
  </si>
  <si>
    <t>Beverage</t>
  </si>
  <si>
    <t>NEW AGE BEVERAGE</t>
  </si>
  <si>
    <t>NAB-NEW AGE BEVERAGE</t>
  </si>
  <si>
    <t>PLN/FLV WATERS</t>
  </si>
  <si>
    <t>SPARKLE WTRS PLN &amp; FLVR</t>
  </si>
  <si>
    <t>ICED TEAS</t>
  </si>
  <si>
    <t>JUICE/JUICE BLENDS</t>
  </si>
  <si>
    <t>NAB COFFEE</t>
  </si>
  <si>
    <t>ENERGY DRINKS</t>
  </si>
  <si>
    <t>REFRIGERATED PREM BEVERAGE</t>
  </si>
  <si>
    <t>HEMP BEVERAGE</t>
  </si>
  <si>
    <t>MAX PAK</t>
  </si>
  <si>
    <t>SHIPPER-PALLET</t>
  </si>
  <si>
    <t>ENERGY-SINGLE SERVE</t>
  </si>
  <si>
    <t>ENERGY-MULTI PACK</t>
  </si>
  <si>
    <t>ENERGY-VALUE PACK</t>
  </si>
  <si>
    <t>SPARKLING/ENHANCED WATER</t>
  </si>
  <si>
    <t>FLAVORS/PLAIN/VITAMIN</t>
  </si>
  <si>
    <t>SPARKLING</t>
  </si>
  <si>
    <t>MAX PACK</t>
  </si>
  <si>
    <t>SPARK/ENHANCD WTR-SHIPR</t>
  </si>
  <si>
    <t>SODA MIXERS</t>
  </si>
  <si>
    <t>CARBONATED MIXERS</t>
  </si>
  <si>
    <t>SOFT DRINKS SINGLES</t>
  </si>
  <si>
    <t>SOFT DRINKS CARB (+CRV) SINGL</t>
  </si>
  <si>
    <t>PLN/FLV WTRS NON CARB</t>
  </si>
  <si>
    <t>TEA/COFFEE LIQUID</t>
  </si>
  <si>
    <t>ISOTONICS + CRV</t>
  </si>
  <si>
    <t>JUICE/JUICE BLENDS 680</t>
  </si>
  <si>
    <t>MILK DRINKS</t>
  </si>
  <si>
    <t>HISPANIC CARB.SODA SINGLES</t>
  </si>
  <si>
    <t>CRAFT SODA</t>
  </si>
  <si>
    <t>SOFT DRINKS SINGLES-SHPR</t>
  </si>
  <si>
    <t>SOFT DRINKS CARBONATED+CRV</t>
  </si>
  <si>
    <t>LIGHT USER(8-1.5LT)</t>
  </si>
  <si>
    <t>PLN/FLV WTR NON/CARB</t>
  </si>
  <si>
    <t>SPRKL WTR/PLAIN/FLV/MIX+CRV</t>
  </si>
  <si>
    <t>ICED TEA/COFFEE CN/BTL</t>
  </si>
  <si>
    <t>JUICES/JUICE BLENDS</t>
  </si>
  <si>
    <t>HISPANIC CARBONATED SODA</t>
  </si>
  <si>
    <t>WAREHOUSE CARBONATED SODA</t>
  </si>
  <si>
    <t>ADULT REFRESHMENT</t>
  </si>
  <si>
    <t>SOFT DRINKS-MISC</t>
  </si>
  <si>
    <t>UNSCANNED BEVERAGE</t>
  </si>
  <si>
    <t>Tobacco</t>
  </si>
  <si>
    <t>CIG SINGLE PACKS</t>
  </si>
  <si>
    <t>CIG-SINGLE PACKS</t>
  </si>
  <si>
    <t>CIGARETTES</t>
  </si>
  <si>
    <t>CIG-PROMOTIONAL</t>
  </si>
  <si>
    <t>CIG-PREMIUM KINGS</t>
  </si>
  <si>
    <t>CIG-PREMIUM 100'S/120'S</t>
  </si>
  <si>
    <t>CIG-PRICE VALUE KINGS</t>
  </si>
  <si>
    <t>CIG-PRICE VALUE 100'S</t>
  </si>
  <si>
    <t>CIG-SUB-GENERIC 100'S</t>
  </si>
  <si>
    <t>CIG-GENERIC KINGS</t>
  </si>
  <si>
    <t>CIG-GENERIC 100'S</t>
  </si>
  <si>
    <t>CIGS-SP 021 710</t>
  </si>
  <si>
    <t>TOBACCO</t>
  </si>
  <si>
    <t>TOBACCO-CIGARS</t>
  </si>
  <si>
    <t>TOBACCO-PIPE CLNRS/PAPERS</t>
  </si>
  <si>
    <t>TOBACCO-CHEW</t>
  </si>
  <si>
    <t>TOBACCO-SNUFF</t>
  </si>
  <si>
    <t>TOBACCO-SMOKING</t>
  </si>
  <si>
    <t>TOBACCO-SNUFF (MOIST)SMKLESS</t>
  </si>
  <si>
    <t>TOBACCO-LIGHTERS/FLUIDS/FLNTS</t>
  </si>
  <si>
    <t>UNSCANNED TOBACCO</t>
  </si>
  <si>
    <t>Meat</t>
  </si>
  <si>
    <t>PORK RANDOM WEIGHT</t>
  </si>
  <si>
    <t>MARINATED/SEASONED EXACT WEIGH</t>
  </si>
  <si>
    <t>HISPANIC FOODS</t>
  </si>
  <si>
    <t>HISP-YOGURT SPOONABLE</t>
  </si>
  <si>
    <t>HISP-PUDDING</t>
  </si>
  <si>
    <t>HISP-DRINKS</t>
  </si>
  <si>
    <t>HISP-GELATIN</t>
  </si>
  <si>
    <t>HISP CHZ-IMPORTED SOFT</t>
  </si>
  <si>
    <t>HISP-CANDY</t>
  </si>
  <si>
    <t>HISP CHZ-STRING/HANGING</t>
  </si>
  <si>
    <t>HISP-SOUR CREAM</t>
  </si>
  <si>
    <t>HISP CHZ-MISCELLANEOUS</t>
  </si>
  <si>
    <t>HISPANIC-GRANULATED CHEESE</t>
  </si>
  <si>
    <t>HISP MEAT</t>
  </si>
  <si>
    <t>HISPANIC PUDDINGS/DESSERTS</t>
  </si>
  <si>
    <t>HISPANIC PUDDING</t>
  </si>
  <si>
    <t>GELATIN-HISPANIC</t>
  </si>
  <si>
    <t>CANDY</t>
  </si>
  <si>
    <t>HISPANIC - YGRT/SR CRM/CTG CHS</t>
  </si>
  <si>
    <t>HISPANIC-YOGURT SPOONABLE</t>
  </si>
  <si>
    <t>DRINKS</t>
  </si>
  <si>
    <t>HISPANIC-SOUR CREAM</t>
  </si>
  <si>
    <t>Frozen Meat Grilled</t>
  </si>
  <si>
    <t>MEAT DEPT FROZEN</t>
  </si>
  <si>
    <t>FROZEN KOSHER</t>
  </si>
  <si>
    <t>SNACKS FRESH</t>
  </si>
  <si>
    <t>FROZEN PRECOOKED SAUSAGE</t>
  </si>
  <si>
    <t>FROZEN MEAL-ENTREES</t>
  </si>
  <si>
    <t>FROZEN BURGER/ PATTIES</t>
  </si>
  <si>
    <t>FROZEN SEASONED READY TO COOK</t>
  </si>
  <si>
    <t>FROZEN MEAT DEPT</t>
  </si>
  <si>
    <t>FROZEN MEAL ENTREES</t>
  </si>
  <si>
    <t>FROZEN PIZZA</t>
  </si>
  <si>
    <t>FROZEN CORNDOGS</t>
  </si>
  <si>
    <t>FROZEN POTATOES</t>
  </si>
  <si>
    <t>FROZEN POULTRY</t>
  </si>
  <si>
    <t>FROZEN ORGANIC</t>
  </si>
  <si>
    <t>READY TO EAT</t>
  </si>
  <si>
    <t>FROZEN SAUSAGE</t>
  </si>
  <si>
    <t>FROZEN SEAFOOD</t>
  </si>
  <si>
    <t>FROZEN SEAFOOD ENTREES</t>
  </si>
  <si>
    <t>FROZEN MISCELLANEOUS</t>
  </si>
  <si>
    <t>FROZEN PALLET</t>
  </si>
  <si>
    <t>MEAT-PORK</t>
  </si>
  <si>
    <t>GRND MT SAUS EXACT WT</t>
  </si>
  <si>
    <t>INACTIVE MEAT PRODUCTS</t>
  </si>
  <si>
    <t>INACTIVE MEAT</t>
  </si>
  <si>
    <t>TURKEY DINNERS</t>
  </si>
  <si>
    <t>TD TURKEY DINNERS</t>
  </si>
  <si>
    <t>UNSCANNED MEAT OTHER</t>
  </si>
  <si>
    <t>Seafood Grilled</t>
  </si>
  <si>
    <t>AB Meat</t>
  </si>
  <si>
    <t>Random Wgt Meat</t>
  </si>
  <si>
    <t>UNSCANNED RW MEAT</t>
  </si>
  <si>
    <t>RW MEAT MARK DOWN</t>
  </si>
  <si>
    <t>RW MARK DOWN</t>
  </si>
  <si>
    <t>SEASONED MARINATED RW MEATS</t>
  </si>
  <si>
    <t>SEASONED-BEEF</t>
  </si>
  <si>
    <t>SEASONED-POULTRY</t>
  </si>
  <si>
    <t>SEASONED-PORK</t>
  </si>
  <si>
    <t>SEASONED-QMS</t>
  </si>
  <si>
    <t>SEASONED-WILD GAME</t>
  </si>
  <si>
    <t>SEASONED-SEASONING</t>
  </si>
  <si>
    <t>BEEF RANDOM WEIGHT</t>
  </si>
  <si>
    <t>GROUND MEATS BEEF</t>
  </si>
  <si>
    <t>GROUND BEEF/EXACT WEIGHT</t>
  </si>
  <si>
    <t>GROUND BUFFALO EXACT WT.</t>
  </si>
  <si>
    <t>BEEF CHUCK</t>
  </si>
  <si>
    <t>FRESH BEEF/EXACT WEIGHT</t>
  </si>
  <si>
    <t>BEEF RIB</t>
  </si>
  <si>
    <t>GRASS FED BEEF</t>
  </si>
  <si>
    <t>BEEF LOIN</t>
  </si>
  <si>
    <t>BEEF PRIME</t>
  </si>
  <si>
    <t>BEEF ROUND</t>
  </si>
  <si>
    <t>VP GROUND BEEF</t>
  </si>
  <si>
    <t>MP 025 508</t>
  </si>
  <si>
    <t>BEEF KOSHER</t>
  </si>
  <si>
    <t>BEEF IN BAG</t>
  </si>
  <si>
    <t>BEEF MARINATED READY TO COOK</t>
  </si>
  <si>
    <t>VARIETY CUTS BEEF</t>
  </si>
  <si>
    <t>VARIETY MEATS BEEF</t>
  </si>
  <si>
    <t>ORGANIC BEEF</t>
  </si>
  <si>
    <t>ORGANIC PORK</t>
  </si>
  <si>
    <t>ORGANIC POULTRY</t>
  </si>
  <si>
    <t>ORGANIC SMOKED</t>
  </si>
  <si>
    <t>BUTCHER BLOCK SERV MEAT</t>
  </si>
  <si>
    <t>BUTCHER BLOCK SERVICE MEAT</t>
  </si>
  <si>
    <t>BUFFALO EXACT WT.</t>
  </si>
  <si>
    <t>PICK 5 PROMO</t>
  </si>
  <si>
    <t>PETS MEAT-TAXABLE</t>
  </si>
  <si>
    <t>CORNED MEATS.</t>
  </si>
  <si>
    <t>PICK 5 PROMOTION</t>
  </si>
  <si>
    <t>PROMO-PICK 5</t>
  </si>
  <si>
    <t>BEEF EXACT WEIGHT</t>
  </si>
  <si>
    <t>FROZEN BEEF STEAKS</t>
  </si>
  <si>
    <t>FROZEN PORK STEAKS</t>
  </si>
  <si>
    <t>GROUND MEATS PORK</t>
  </si>
  <si>
    <t>ORGANIC FRESH GROUND PORK</t>
  </si>
  <si>
    <t>GROUND MEAT SAUSAGE/EXACT WT</t>
  </si>
  <si>
    <t>PORK SHOULDER</t>
  </si>
  <si>
    <t>MARINATED/SEASONED RW WEIGH</t>
  </si>
  <si>
    <t>PORK LOIN</t>
  </si>
  <si>
    <t>PORK LEG (FRESH HAM)</t>
  </si>
  <si>
    <t>PORK VALUE PACK</t>
  </si>
  <si>
    <t>PORK MARINATED/SEASONED</t>
  </si>
  <si>
    <t>PORK IN BAG</t>
  </si>
  <si>
    <t>PORK SPARERIBS/BACKRIBS</t>
  </si>
  <si>
    <t>VARIETY CUTS PORK</t>
  </si>
  <si>
    <t>VARIETY MEATS PORK</t>
  </si>
  <si>
    <t>MISCELLANEOUS 510</t>
  </si>
  <si>
    <t>PORK ALL NATURAL</t>
  </si>
  <si>
    <t>ABF PORK</t>
  </si>
  <si>
    <t>PORK RW - MASA</t>
  </si>
  <si>
    <t>LAMB RANDOM WEIGHT</t>
  </si>
  <si>
    <t>LAMB KOSHER</t>
  </si>
  <si>
    <t>GROUND MEATS LAMB</t>
  </si>
  <si>
    <t>LAMB EXACT WEIGHT RTC</t>
  </si>
  <si>
    <t>LAMB SHOULDER</t>
  </si>
  <si>
    <t>LAMB RIB</t>
  </si>
  <si>
    <t>LAMB LOIN</t>
  </si>
  <si>
    <t>LAMB LEG</t>
  </si>
  <si>
    <t>VARIETY CUTS LAMB</t>
  </si>
  <si>
    <t>VARIETY MEATS LAMB</t>
  </si>
  <si>
    <t>GOAT RANDOM WEIGHT</t>
  </si>
  <si>
    <t>MISC. GOAT RAND WEIGHT</t>
  </si>
  <si>
    <t>GOAT RW-GOAT EXACT WEIGHT</t>
  </si>
  <si>
    <t>VEAL RANDOM WEIGHT</t>
  </si>
  <si>
    <t>GROUND MEATS VEAL</t>
  </si>
  <si>
    <t>VEAL SHOULDER</t>
  </si>
  <si>
    <t>VEAL RIB</t>
  </si>
  <si>
    <t>VEAL LOIN</t>
  </si>
  <si>
    <t>VEAL LEG</t>
  </si>
  <si>
    <t>VARIETY CUTS VEAL</t>
  </si>
  <si>
    <t>VARIETY MEATS VEAL</t>
  </si>
  <si>
    <t>MEAT KOSHERS</t>
  </si>
  <si>
    <t>MEAL KITS</t>
  </si>
  <si>
    <t>POULTRY RANDOM WEIGHT</t>
  </si>
  <si>
    <t>FRESH CHICKEN KOSHER</t>
  </si>
  <si>
    <t>GROUND MEATS POULTRY</t>
  </si>
  <si>
    <t>GROUND MEATS POULTRY EXACT WT</t>
  </si>
  <si>
    <t>FRESH ENTREE'S EXACT WEIGHT</t>
  </si>
  <si>
    <t>FRESH CHICKEN BRANDED</t>
  </si>
  <si>
    <t>FRSH CHCKN CAL GRWN EXACT WT</t>
  </si>
  <si>
    <t>FRESH FREE RANGE ORGANIC</t>
  </si>
  <si>
    <t>FRESH CHICKEN PRIVATE LABEL</t>
  </si>
  <si>
    <t>BUTHCER BLOCK SERVICE MEAT</t>
  </si>
  <si>
    <t>FROZEN CHICKEN</t>
  </si>
  <si>
    <t>GAME HEN/FOWL</t>
  </si>
  <si>
    <t>FRESH TURKEY PARTS</t>
  </si>
  <si>
    <t>FRESH TURKEY PARTS EXACT WT</t>
  </si>
  <si>
    <t>FROZEN TURKEY PARTS</t>
  </si>
  <si>
    <t>RABBIT</t>
  </si>
  <si>
    <t>MISC. POULTRY RAND WEIGHT</t>
  </si>
  <si>
    <t>FRESH TURKEY-USE PRICING CHART</t>
  </si>
  <si>
    <t>FROZEN TURKEY-USE PRICING CHRT</t>
  </si>
  <si>
    <t>SMOKED MEATS R/W</t>
  </si>
  <si>
    <t>BACON RANDOM WGHT</t>
  </si>
  <si>
    <t>SALT PORK/EXACT WEIGHT</t>
  </si>
  <si>
    <t>SMOKED BONELESS HAM</t>
  </si>
  <si>
    <t>SMOKED MEAT/EXACT WEIGHT</t>
  </si>
  <si>
    <t>SMOKED HAM-BONE IN</t>
  </si>
  <si>
    <t>SMOKED DELI CHUNKS</t>
  </si>
  <si>
    <t>SMOKED PICNIC</t>
  </si>
  <si>
    <t>SMOKED LOIN</t>
  </si>
  <si>
    <t>SMOKED HAM SLICES</t>
  </si>
  <si>
    <t>SMOKED VARIETY CUTS</t>
  </si>
  <si>
    <t>SMOKED TURKEY PARTS</t>
  </si>
  <si>
    <t>LARD-</t>
  </si>
  <si>
    <t>LARD 565</t>
  </si>
  <si>
    <t>DELI RANDOM WEIGHT</t>
  </si>
  <si>
    <t>CORNED MEATS</t>
  </si>
  <si>
    <t>DELI CHUNKS</t>
  </si>
  <si>
    <t>SAUSAGE</t>
  </si>
  <si>
    <t>HISPANIC CHEESE</t>
  </si>
  <si>
    <t>HISPANIC CANDY</t>
  </si>
  <si>
    <t>PRE-COOKED PRODUCT</t>
  </si>
  <si>
    <t>COOKED MEATS RANDOM WGHT</t>
  </si>
  <si>
    <t>OUTDOOR BBQ PROGRAM</t>
  </si>
  <si>
    <t>MISC. DELI RAND WEIGHT</t>
  </si>
  <si>
    <t>MEAT PRIMALS</t>
  </si>
  <si>
    <t>BEEF CUTOUT</t>
  </si>
  <si>
    <t>BEEF CHOICE</t>
  </si>
  <si>
    <t>PORK</t>
  </si>
  <si>
    <t>LAMB</t>
  </si>
  <si>
    <t>VEAL</t>
  </si>
  <si>
    <t>Random Wgt Meat Grilled</t>
  </si>
  <si>
    <t>INACTIVE RANDOM WEIGHT MEAT</t>
  </si>
  <si>
    <t>INACTIVE GROUND MEAT</t>
  </si>
  <si>
    <t>INACTIVE BEEF</t>
  </si>
  <si>
    <t>INACTIVE PORK</t>
  </si>
  <si>
    <t>INACTIVE LAMB</t>
  </si>
  <si>
    <t>INACTIVE POULTRY</t>
  </si>
  <si>
    <t>INACTIVE SMOKED/ COOKED</t>
  </si>
  <si>
    <t>Meat deli</t>
  </si>
  <si>
    <t>PLANT BASED PROTEIN</t>
  </si>
  <si>
    <t>PLANT BASED PROT-MEAT</t>
  </si>
  <si>
    <t>PLANT BASED PROT-SAUSAGE</t>
  </si>
  <si>
    <t>PLANT BASED PROT-LUNCHMEAT</t>
  </si>
  <si>
    <t>DELI MEAT MARK DOWN</t>
  </si>
  <si>
    <t>Meat Deli Grilled</t>
  </si>
  <si>
    <t>MEAT DEPT. DELI</t>
  </si>
  <si>
    <t>COOKED BACON</t>
  </si>
  <si>
    <t>MEAT DELI-KOSHER</t>
  </si>
  <si>
    <t>BACON PORK</t>
  </si>
  <si>
    <t>BACON TURKEY</t>
  </si>
  <si>
    <t>BACON BEEF</t>
  </si>
  <si>
    <t>BACON COOKED</t>
  </si>
  <si>
    <t>BACON CANADIAN</t>
  </si>
  <si>
    <t>CANNED MEATS</t>
  </si>
  <si>
    <t>SALT PORK</t>
  </si>
  <si>
    <t>HAM NON-RANDOM</t>
  </si>
  <si>
    <t>FRANKS</t>
  </si>
  <si>
    <t>ORGANIC FRANKS</t>
  </si>
  <si>
    <t>HAM STEAKS</t>
  </si>
  <si>
    <t>JERKY</t>
  </si>
  <si>
    <t>LARD</t>
  </si>
  <si>
    <t>SNACKS 500</t>
  </si>
  <si>
    <t>LUNCH KITS</t>
  </si>
  <si>
    <t>ORGANIC DELI/LUNCH MEATS</t>
  </si>
  <si>
    <t>LUNCHMEATS--SLICED</t>
  </si>
  <si>
    <t>DRY SALAME/PEPPERONI SLICED</t>
  </si>
  <si>
    <t>LUNCHMEATS--CHUBS/CHUNKS</t>
  </si>
  <si>
    <t>MEXICAN SAUSAGE</t>
  </si>
  <si>
    <t>MASA</t>
  </si>
  <si>
    <t>CHICKEN SAUSAGE</t>
  </si>
  <si>
    <t>FRESHCOOKED SAUSAGE</t>
  </si>
  <si>
    <t>SAUSAGE FRESH</t>
  </si>
  <si>
    <t>SAUSAGE SMOKED</t>
  </si>
  <si>
    <t>COCKTAIL LINKS</t>
  </si>
  <si>
    <t>SEASONINGS/BREADINGS/MIXES</t>
  </si>
  <si>
    <t>DELI FRESH MEAT ENTREES</t>
  </si>
  <si>
    <t>DELI FRESH SIDE DISHES</t>
  </si>
  <si>
    <t>SALADS/MASH POTATOES</t>
  </si>
  <si>
    <t>MISCELLANEOUS 500</t>
  </si>
  <si>
    <t>MEAT DELI - ETHNIC FOODS</t>
  </si>
  <si>
    <t>SPECIAL ORDERS</t>
  </si>
  <si>
    <t>MEAT DELI-SHIPPER</t>
  </si>
  <si>
    <t>UNSCANNED MEAT DELI</t>
  </si>
  <si>
    <t>Seafood</t>
  </si>
  <si>
    <t>SEAFOOD ALL</t>
  </si>
  <si>
    <t>SEAFOOD-KOSHER</t>
  </si>
  <si>
    <t>FIN FISH</t>
  </si>
  <si>
    <t>SALMON</t>
  </si>
  <si>
    <t>SHELLFISH</t>
  </si>
  <si>
    <t>CRAB</t>
  </si>
  <si>
    <t>LOBSTER</t>
  </si>
  <si>
    <t>SEAFOOD OTHER</t>
  </si>
  <si>
    <t>RAW SHRIMP BAG</t>
  </si>
  <si>
    <t>RAW SHRIMP R/W</t>
  </si>
  <si>
    <t>SHRIMP COOKED BAG</t>
  </si>
  <si>
    <t>SHRIMP COOKED R/W</t>
  </si>
  <si>
    <t>SMOKED FISH</t>
  </si>
  <si>
    <t>PKG. FRZ SEAFOOD</t>
  </si>
  <si>
    <t>FRESH SUSHI</t>
  </si>
  <si>
    <t>FRIED FISH</t>
  </si>
  <si>
    <t>BREADED SEAFOOD</t>
  </si>
  <si>
    <t>FRESH SEAFOOD NON-RW</t>
  </si>
  <si>
    <t>COOKED SEAFOOD-RW</t>
  </si>
  <si>
    <t>CONDIMENTS / SEASONINGS</t>
  </si>
  <si>
    <t>CUT OUT PER LB</t>
  </si>
  <si>
    <t>PARTY TRAYS</t>
  </si>
  <si>
    <t>SALADS/DIPS</t>
  </si>
  <si>
    <t>RW SEAFOOD GRILLED</t>
  </si>
  <si>
    <t>SEAFOOD MARK DOWN</t>
  </si>
  <si>
    <t>SF MARK DOWN</t>
  </si>
  <si>
    <t>FROZEN SEAFOOD ENT (SFD DPT)</t>
  </si>
  <si>
    <t>FROZEN SEAFOOD MEAL KITS</t>
  </si>
  <si>
    <t>INACTIVE SEAFOOD-</t>
  </si>
  <si>
    <t>SEAFOOD INACTIVE</t>
  </si>
  <si>
    <t>SEAFOOD CROSS DOCK</t>
  </si>
  <si>
    <t>Pacific Fresh</t>
  </si>
  <si>
    <t>UNSCANNED SEAFOOD</t>
  </si>
  <si>
    <t>AB Seafood</t>
  </si>
  <si>
    <t>Frozen</t>
  </si>
  <si>
    <t>UNSCANNED FROZEN SALES</t>
  </si>
  <si>
    <t>FROZEN FRUIT</t>
  </si>
  <si>
    <t>SMOOTHIES</t>
  </si>
  <si>
    <t>FF FRT-FRUITS 100</t>
  </si>
  <si>
    <t>FF FILO DOUGH</t>
  </si>
  <si>
    <t>FROZEN BREAKFAST FOODS</t>
  </si>
  <si>
    <t>FF BRKFST-BREAKFASTS</t>
  </si>
  <si>
    <t>FF BRKFST-TOASTER ITEMS</t>
  </si>
  <si>
    <t>FF BRKFST-WFLS/PANCAKES/FR TST</t>
  </si>
  <si>
    <t>FF BRKFST-MEAT SUBSTITUTES</t>
  </si>
  <si>
    <t>FF BRKFST-EGG SUBSTITUTES</t>
  </si>
  <si>
    <t>FF BRKFST-VP 003 110</t>
  </si>
  <si>
    <t>FROZEN MARK DOWN</t>
  </si>
  <si>
    <t>BREAD</t>
  </si>
  <si>
    <t>GARLIC BREAD</t>
  </si>
  <si>
    <t>WHITE BREAD</t>
  </si>
  <si>
    <t>BISCUIT/ROLLS</t>
  </si>
  <si>
    <t>CINN ROLLS</t>
  </si>
  <si>
    <t>BAGELS</t>
  </si>
  <si>
    <t>FROZEN DESSERTS</t>
  </si>
  <si>
    <t>FF DSSRT-DESSERTS</t>
  </si>
  <si>
    <t>FF PIES/CHEESECAKE</t>
  </si>
  <si>
    <t>FF CAKES</t>
  </si>
  <si>
    <t>FF LOW CAL DESSERTS</t>
  </si>
  <si>
    <t>FF DSSRT-COOKIES</t>
  </si>
  <si>
    <t>FF SEASONAL.</t>
  </si>
  <si>
    <t>FROZEN DESSERT VAL PK</t>
  </si>
  <si>
    <t>FF DESSERTS-SHIPPER</t>
  </si>
  <si>
    <t>FF DSSRT-DC 003 120</t>
  </si>
  <si>
    <t>FROZEN FRUIT/WHIPPED TOPPINGS</t>
  </si>
  <si>
    <t>FF FRT-WHIPPED TOPPINGS</t>
  </si>
  <si>
    <t>FF FRT-PIE SHELLS</t>
  </si>
  <si>
    <t>FROZEN ICE</t>
  </si>
  <si>
    <t>PARTY/BLOCK ICE</t>
  </si>
  <si>
    <t>DRY ICE</t>
  </si>
  <si>
    <t>FLAVORED ICE</t>
  </si>
  <si>
    <t>FROZEN ICE CREAM NOVELTIES</t>
  </si>
  <si>
    <t>IC NOVELTIES-SINGLE SERVE</t>
  </si>
  <si>
    <t>IC NOVELTIES-SUPER PREMIUM</t>
  </si>
  <si>
    <t>IC NOVELTIES-PREMIUM</t>
  </si>
  <si>
    <t>IC NOVELTIES-JUICE BARS</t>
  </si>
  <si>
    <t>IC NOVELTIES-HEALTHIER</t>
  </si>
  <si>
    <t>IC NOVELTIES-N DAIRY FRZ TREAT</t>
  </si>
  <si>
    <t>IC NOVELTIES-POPS</t>
  </si>
  <si>
    <t>IC NOVELTIES-KOSHER</t>
  </si>
  <si>
    <t>IC NOVELTIES-HISPANIC</t>
  </si>
  <si>
    <t>IC NOVELTIES-DOG TREATS</t>
  </si>
  <si>
    <t>IC NOVELTIES-NAT 003 135</t>
  </si>
  <si>
    <t>IC NOV-VP 003 135</t>
  </si>
  <si>
    <t>ICE CREAM DSD</t>
  </si>
  <si>
    <t>ICE CREAM-SUPER PREMIUM</t>
  </si>
  <si>
    <t>ICE CREAM-SINGLE CUPS</t>
  </si>
  <si>
    <t>ICE CRM-PREMIUM</t>
  </si>
  <si>
    <t>ICE CREAM-VALUE</t>
  </si>
  <si>
    <t>ICE CRM-HEALTHIER</t>
  </si>
  <si>
    <t>ICE CRM-ICE MLK/SHERBET/SORBET</t>
  </si>
  <si>
    <t>ICE CRM-HISPANIC 3 140</t>
  </si>
  <si>
    <t>ICE CRM-KOSHER</t>
  </si>
  <si>
    <t>ICE CRM-NON DAIRY FROZ DESSERT</t>
  </si>
  <si>
    <t>NAT-003 140</t>
  </si>
  <si>
    <t>FROZEN JUICES/DRINKS</t>
  </si>
  <si>
    <t>FF JCE-GRAPEFRUIT JUICE</t>
  </si>
  <si>
    <t>FF JCE-APPLE JUICE</t>
  </si>
  <si>
    <t>FF JCE-ORANGE JUICE</t>
  </si>
  <si>
    <t>FF JCE-GRAPE JUICE</t>
  </si>
  <si>
    <t>FF JCE-DRINKS &amp; MIXES</t>
  </si>
  <si>
    <t>FF JCE-REMAINING JUICES</t>
  </si>
  <si>
    <t>FROZEN PIZZA/SNACK/HORS D'ORVS</t>
  </si>
  <si>
    <t>FF SNK-SNACKS</t>
  </si>
  <si>
    <t>FF MAINSTREAM MULTISERVE</t>
  </si>
  <si>
    <t>FF SNK-FROZEN PIZZA</t>
  </si>
  <si>
    <t>FF MAINSTREAM SINGLE SERVE</t>
  </si>
  <si>
    <t>FF PREMIUM MULTISERVE</t>
  </si>
  <si>
    <t>FF PREMIUM SINGLE SERVE</t>
  </si>
  <si>
    <t>FF VALUE MULTISERVE</t>
  </si>
  <si>
    <t>FF VALUE SINGLE SERVE</t>
  </si>
  <si>
    <t>FF SNK-HEALTHY</t>
  </si>
  <si>
    <t>FF SNK-DC 003 160</t>
  </si>
  <si>
    <t>FROZEN SNACKS</t>
  </si>
  <si>
    <t>SNACKS</t>
  </si>
  <si>
    <t>FROZEN SNACKS-HISPANIC</t>
  </si>
  <si>
    <t>FF APPETIZERS</t>
  </si>
  <si>
    <t>FF HEALTHY</t>
  </si>
  <si>
    <t>MEAL ON A BUN</t>
  </si>
  <si>
    <t>FF SEASONAL SNACKS</t>
  </si>
  <si>
    <t>DC 165</t>
  </si>
  <si>
    <t>FROZEN DINNERS</t>
  </si>
  <si>
    <t>FF DINNER-ENTREES</t>
  </si>
  <si>
    <t>FF KIDS</t>
  </si>
  <si>
    <t>FF DINNER-BOWLS</t>
  </si>
  <si>
    <t>FF DINNER-HEALTHY</t>
  </si>
  <si>
    <t>FF DINNER-BONELESS CHICKEN</t>
  </si>
  <si>
    <t>FF DINNER-CHICKEN BONE IN</t>
  </si>
  <si>
    <t>FF DINNER-SEASONAL</t>
  </si>
  <si>
    <t>FF DINNER - ASIAN</t>
  </si>
  <si>
    <t>FF DINNER-DINNERS</t>
  </si>
  <si>
    <t>FF DINNER-POT PIES</t>
  </si>
  <si>
    <t>FF DINNER-PASTA/PLAIN</t>
  </si>
  <si>
    <t>FF DINNER-MEATBALLS/SAUCES</t>
  </si>
  <si>
    <t>FF DINNER-VP 003 170</t>
  </si>
  <si>
    <t>FF DINNER-SHIPPER</t>
  </si>
  <si>
    <t>FF DINNER-DC 003 170</t>
  </si>
  <si>
    <t>FROZEN ENTREES</t>
  </si>
  <si>
    <t>ENTREES</t>
  </si>
  <si>
    <t>ENTREES HISPANIC</t>
  </si>
  <si>
    <t>ENTREES HISPANIC HAND HELD</t>
  </si>
  <si>
    <t>ENTREES KID</t>
  </si>
  <si>
    <t>ENTREES ASIAN</t>
  </si>
  <si>
    <t>ENTREES HEALTHY</t>
  </si>
  <si>
    <t>ENTREES BOWLS</t>
  </si>
  <si>
    <t>ASIAN SPECIALTY</t>
  </si>
  <si>
    <t>DC 175</t>
  </si>
  <si>
    <t>FROZEN PASTA</t>
  </si>
  <si>
    <t>SAUCES</t>
  </si>
  <si>
    <t>FZN PASTA-MEATBALLS</t>
  </si>
  <si>
    <t>FROZEN VEGETABLES</t>
  </si>
  <si>
    <t>FF VEG-CORN ON THE COB</t>
  </si>
  <si>
    <t>FF VEG-GREEN PEAS</t>
  </si>
  <si>
    <t>FF VEG-CORN</t>
  </si>
  <si>
    <t>FF VEG-GREEN BEANS</t>
  </si>
  <si>
    <t>FF VEG-SPICES</t>
  </si>
  <si>
    <t>FF VEG-POTATOES</t>
  </si>
  <si>
    <t>FF VEG-BROCCOLI</t>
  </si>
  <si>
    <t>FF VEG-CARROTS</t>
  </si>
  <si>
    <t>FF VEG-MIXED VEGETABLES</t>
  </si>
  <si>
    <t>FF VEG- ORGANIC</t>
  </si>
  <si>
    <t>FF VEG-CHILE PEPPERS</t>
  </si>
  <si>
    <t>FF VEG-REMAINING VEGETABLES</t>
  </si>
  <si>
    <t>FF VEG-FORMULATED VEGETABLES</t>
  </si>
  <si>
    <t>FF VEG-VP 003 190</t>
  </si>
  <si>
    <t>FRZN POTATOES</t>
  </si>
  <si>
    <t>FRENCH FRIES/TATER TOTS</t>
  </si>
  <si>
    <t>HASH BROWNS</t>
  </si>
  <si>
    <t>ONIONS/ONION RINGS</t>
  </si>
  <si>
    <t>MASHED/STUFFED</t>
  </si>
  <si>
    <t>FZN POT-VALUE PACK</t>
  </si>
  <si>
    <t>FROZEN NATURAL FOOD</t>
  </si>
  <si>
    <t>FROZ NAT-ENTREES/BURRITOS</t>
  </si>
  <si>
    <t>FROZ NAT-BREAD</t>
  </si>
  <si>
    <t>FROZ NAT-ICE CREAM/NOVELIES</t>
  </si>
  <si>
    <t>FROZ NAT-PIZZA/SNACKS</t>
  </si>
  <si>
    <t>FROZ NAT-FRUIT</t>
  </si>
  <si>
    <t>FROZ NAT-VEGETABLES</t>
  </si>
  <si>
    <t>FROZ NAT-JUICE</t>
  </si>
  <si>
    <t>FROZ NAT-DESSERTS</t>
  </si>
  <si>
    <t>FROZ NAT- GLUTEN FREE</t>
  </si>
  <si>
    <t>FROZ NAT-DINNERS</t>
  </si>
  <si>
    <t>FROZ NAT-855</t>
  </si>
  <si>
    <t>FROZEN VALUE PAKS</t>
  </si>
  <si>
    <t>VP-FRUIT</t>
  </si>
  <si>
    <t>VP-BREAKFAST FOODS</t>
  </si>
  <si>
    <t>VP-FROZEN DESSERTS</t>
  </si>
  <si>
    <t>VP-PIZZA</t>
  </si>
  <si>
    <t>VP-SNACKS</t>
  </si>
  <si>
    <t>VP-FROZEN DINNERS</t>
  </si>
  <si>
    <t>GLUTEN FREE FOODS</t>
  </si>
  <si>
    <t>GLUTEN FREE- FROZ MISC</t>
  </si>
  <si>
    <t>FROZEN ETHNIC</t>
  </si>
  <si>
    <t>ASIAN</t>
  </si>
  <si>
    <t>INDIAN</t>
  </si>
  <si>
    <t>KOSHER</t>
  </si>
  <si>
    <t>Dairy</t>
  </si>
  <si>
    <t>UNSCANNEDMILK</t>
  </si>
  <si>
    <t>UNSCANNED MILK</t>
  </si>
  <si>
    <t>DAIRY - MILK</t>
  </si>
  <si>
    <t>DAIRY MILK-BASIC</t>
  </si>
  <si>
    <t>DAIRY MILK-BUTTERMILK</t>
  </si>
  <si>
    <t>DAIRY MILK-FLAVORED</t>
  </si>
  <si>
    <t>DAIRY MILK-VALUE ADDED</t>
  </si>
  <si>
    <t>DAIRY MILK-SHAKES/DRINKS</t>
  </si>
  <si>
    <t>DAIRY MILK-EGG NOG</t>
  </si>
  <si>
    <t>DAIRY MILK-N/D CRM/MLK SUBS</t>
  </si>
  <si>
    <t>DAIRY MILK-ORGANIC</t>
  </si>
  <si>
    <t>DAIRY MILK-COFFEE SOLUTIONS</t>
  </si>
  <si>
    <t>DAIRY MILK-WHIP CREAM</t>
  </si>
  <si>
    <t>DAIRY MARK DOWN</t>
  </si>
  <si>
    <t>Dairy Deli</t>
  </si>
  <si>
    <t>UNSCANNED PACKAGED DELI</t>
  </si>
  <si>
    <t>DELI--BUTTER/MARGARINE</t>
  </si>
  <si>
    <t>DELI BTR-BUTTER</t>
  </si>
  <si>
    <t>DELI BTR-MARGARINE</t>
  </si>
  <si>
    <t>DELIBTR-BUTTER ALTERNATIVES</t>
  </si>
  <si>
    <t>DELI BTR-BLENDED BUTTER/MARG</t>
  </si>
  <si>
    <t>DELI BTR-SPREADS</t>
  </si>
  <si>
    <t>FROZ DELI MARK DOWN</t>
  </si>
  <si>
    <t>DELI - NATURAL FOODS</t>
  </si>
  <si>
    <t>DELI NAT-BUTTER/MARGARINE</t>
  </si>
  <si>
    <t>DELI NAT-MILK/MILK SUBS</t>
  </si>
  <si>
    <t>DELI NAT-CHEESE/CHEESE SUBS</t>
  </si>
  <si>
    <t>DELI NAT-YOG/CTTGECHS/SRCRM</t>
  </si>
  <si>
    <t>DELI NAT-EGGS</t>
  </si>
  <si>
    <t>DELI NAT-TOFU</t>
  </si>
  <si>
    <t>DELI NAT-JUICE</t>
  </si>
  <si>
    <t>DELI NAT-BREAD</t>
  </si>
  <si>
    <t>DELI NAT-PCKLS/RLSH/KRT/H.RDSH</t>
  </si>
  <si>
    <t>DELI NAT-MEAT SUBS</t>
  </si>
  <si>
    <t>DELI NAT-HUMMUS/DIPS/MISC.</t>
  </si>
  <si>
    <t>DELI NAT-003 205</t>
  </si>
  <si>
    <t>DELI-CHEESE</t>
  </si>
  <si>
    <t>DELI CHZ-RW CHEESE</t>
  </si>
  <si>
    <t>DELI-PIZZA CRUST</t>
  </si>
  <si>
    <t>DELI CHZ-P WT CHEESE/SLCD CHZ</t>
  </si>
  <si>
    <t>SLICED CHEESE</t>
  </si>
  <si>
    <t>DELI CHZ-IMPORTED CHEESE</t>
  </si>
  <si>
    <t>FISH</t>
  </si>
  <si>
    <t>DELI CHZ-STRING/HANGING CHEESE</t>
  </si>
  <si>
    <t>HORSERADISH</t>
  </si>
  <si>
    <t>DELI CHZ-GRATED/SHREDED CHEESE</t>
  </si>
  <si>
    <t>DELI CHZ-KOSHER</t>
  </si>
  <si>
    <t>DELI CHZ-CRM CHZ/FISH/HRSRADSH</t>
  </si>
  <si>
    <t>DELI-NATURAL SLICED CHEESE</t>
  </si>
  <si>
    <t>ORGANIC CHEESE</t>
  </si>
  <si>
    <t>DELI CHZ-VP 003 210</t>
  </si>
  <si>
    <t>DELI CHZ-SHIPPER</t>
  </si>
  <si>
    <t>DELI-JAR CHEESE</t>
  </si>
  <si>
    <t>DELI JAR CHZ-CHEESE/CRACKERS</t>
  </si>
  <si>
    <t>DELI CREAM CHEESE</t>
  </si>
  <si>
    <t>CREAM CHEESE</t>
  </si>
  <si>
    <t>SNACK BARS</t>
  </si>
  <si>
    <t>DELI-DOUGH PRODUCTS</t>
  </si>
  <si>
    <t>DELI DGH-COOKIES &amp; BRWNIES</t>
  </si>
  <si>
    <t>DELI DGH-SWEET ROLLS</t>
  </si>
  <si>
    <t>DELI DGH-BISCUITS</t>
  </si>
  <si>
    <t>DELI DGH-DINNER ROLLS</t>
  </si>
  <si>
    <t>DELI HANGING CHEESE</t>
  </si>
  <si>
    <t>HANGING CHEESE</t>
  </si>
  <si>
    <t>DELI-EGGS</t>
  </si>
  <si>
    <t>EGGS-FRESH</t>
  </si>
  <si>
    <t>EGGS-EGG SUBSTITUTE</t>
  </si>
  <si>
    <t>EGGS-FRESH POTATOES</t>
  </si>
  <si>
    <t>EGGS-COMMODITY</t>
  </si>
  <si>
    <t>DELI GRATED CHEESE</t>
  </si>
  <si>
    <t>GRATED CHEESE</t>
  </si>
  <si>
    <t>SEASON BLEND POUCH</t>
  </si>
  <si>
    <t>VP 245</t>
  </si>
  <si>
    <t>DELI-JUICE</t>
  </si>
  <si>
    <t>DELI JUICE-ORANGE</t>
  </si>
  <si>
    <t>DELI JUICE-OTHER JUICES</t>
  </si>
  <si>
    <t>DELI JUICE-BLENDS</t>
  </si>
  <si>
    <t>DELI JUICE-DRINKS</t>
  </si>
  <si>
    <t>JUICE-ORANGE NFC</t>
  </si>
  <si>
    <t>DELI JUICE-SP 003 910</t>
  </si>
  <si>
    <t>DELI-PUDDINGS/DESSERTS</t>
  </si>
  <si>
    <t>DELI DSSRT-PUDDING</t>
  </si>
  <si>
    <t>DELI DSSRT-GELATIN</t>
  </si>
  <si>
    <t>DELI IMPORTED CHEESE</t>
  </si>
  <si>
    <t>IMPORTED CHEESE</t>
  </si>
  <si>
    <t>DELI-SNKS/SPRDS/DIPS/PCKLS</t>
  </si>
  <si>
    <t>DELI SNK-ASIAN</t>
  </si>
  <si>
    <t>DELI SNK-SALSA</t>
  </si>
  <si>
    <t>DELI SNK-DIP/SALAD/PICKLES</t>
  </si>
  <si>
    <t>DELI SNK-HUMMUS</t>
  </si>
  <si>
    <t>DELI SNK-PASTA &amp; SAUCES</t>
  </si>
  <si>
    <t>DELI SNK-PASTA</t>
  </si>
  <si>
    <t>DELI SNK-PICKLES</t>
  </si>
  <si>
    <t>DELI SNK-DIPS</t>
  </si>
  <si>
    <t>DELI SNK-SALADS</t>
  </si>
  <si>
    <t>DELI SNK-POTATOES</t>
  </si>
  <si>
    <t>DELI SANDWICHES</t>
  </si>
  <si>
    <t>DELI SANDWICHES STORE 8 ONLY</t>
  </si>
  <si>
    <t>DELI PICKLED VEGETABLES</t>
  </si>
  <si>
    <t>DELI PICKLED VEG-KIMCHI</t>
  </si>
  <si>
    <t>DELI PICKLED VEG-OLIVES</t>
  </si>
  <si>
    <t>DELI PICKLED VEG-PICKLES</t>
  </si>
  <si>
    <t>DELI PICKLED VEG-SAURKRAUT</t>
  </si>
  <si>
    <t>DELI PICKED VEG-VEGETABLES</t>
  </si>
  <si>
    <t>SOUR CREAM</t>
  </si>
  <si>
    <t>DELI REFRIGERATED PASTA</t>
  </si>
  <si>
    <t>DELI REFRIG PASTA-CUT PASTA</t>
  </si>
  <si>
    <t>DELI REFRIG PASTA-FILLED PASTA</t>
  </si>
  <si>
    <t>DELI REFRIG PASTA-GNOCCHI</t>
  </si>
  <si>
    <t>DELI REFRIG PASTA-ORGANIC PSTA</t>
  </si>
  <si>
    <t>DELI REFRIG PASTA-VP</t>
  </si>
  <si>
    <t>DELI REFRIG PASTA-SAUCE</t>
  </si>
  <si>
    <t>SALSA/DIP</t>
  </si>
  <si>
    <t>DELI SALSA/DIP-BEAN DIP</t>
  </si>
  <si>
    <t>DELI SALSA/DIP-DIP</t>
  </si>
  <si>
    <t>DELI SALSA/DIP-GUACAMOLE</t>
  </si>
  <si>
    <t>DELI SALSA/DIP-HUMMUS</t>
  </si>
  <si>
    <t>SALSA/DIP-PLANT BASE/NON DAIRY</t>
  </si>
  <si>
    <t>DELI SALSA-SALSA</t>
  </si>
  <si>
    <t>DELI SALSA-TAMALE</t>
  </si>
  <si>
    <t>DELI-YOGURT</t>
  </si>
  <si>
    <t>DELI YOG-YOGURT SPOONABLE</t>
  </si>
  <si>
    <t>DELI YOG- NON DAIRY YOGURT</t>
  </si>
  <si>
    <t>DELI YOG-GREEK</t>
  </si>
  <si>
    <t>DELI YOG-YOGUR ETHNIC</t>
  </si>
  <si>
    <t>DELI YOG-YOGURT MULTI PACK</t>
  </si>
  <si>
    <t>DELI YOG-YOGURT SHAKES/DRINKS</t>
  </si>
  <si>
    <t>DELI YOG-SOUR CREAM</t>
  </si>
  <si>
    <t>DELI YOG-COTTAGE CHEESE</t>
  </si>
  <si>
    <t>DELI YOG-YOGURT MULTI SERVE</t>
  </si>
  <si>
    <t>DELI YOG-YOGURT NATURAL</t>
  </si>
  <si>
    <t>DELI YOG-SHIPPER/PLLT</t>
  </si>
  <si>
    <t>COTTAGE CHEESE</t>
  </si>
  <si>
    <t>COT CHEESE - SINGLE CONTAINER</t>
  </si>
  <si>
    <t>COT CHEESE - MULTI PACK</t>
  </si>
  <si>
    <t>Distilled Spirits</t>
  </si>
  <si>
    <t>UNSCANNED DISTILLED</t>
  </si>
  <si>
    <t>DISTILLED</t>
  </si>
  <si>
    <t>BOURBON/WHISKEY/BLENDED</t>
  </si>
  <si>
    <t>CANADIAN WHISKEY</t>
  </si>
  <si>
    <t>IRISH WHISKEY</t>
  </si>
  <si>
    <t>REMAINING WHISKEY</t>
  </si>
  <si>
    <t>SCOTCH</t>
  </si>
  <si>
    <t>GIN</t>
  </si>
  <si>
    <t>VODKA</t>
  </si>
  <si>
    <t>RUM</t>
  </si>
  <si>
    <t>TEQUILA</t>
  </si>
  <si>
    <t>BRANDY/COGNAC</t>
  </si>
  <si>
    <t>CORDIAL &amp; LIQUEURS</t>
  </si>
  <si>
    <t>COCKTAILS</t>
  </si>
  <si>
    <t>LIQUOR COOLERS</t>
  </si>
  <si>
    <t>LIQUOR DECANTERS</t>
  </si>
  <si>
    <t>SPECIALTY</t>
  </si>
  <si>
    <t>SHIPPER/PLT</t>
  </si>
  <si>
    <t>DISTILLED-FG 006 710</t>
  </si>
  <si>
    <t>DISTILLED - SINGLES</t>
  </si>
  <si>
    <t>SINGLES LIQUOR</t>
  </si>
  <si>
    <t>LIQUOR CRVS</t>
  </si>
  <si>
    <t>LIQUOR CRV</t>
  </si>
  <si>
    <t>LIQUOR ADJUST/CHARGE/CREDIT</t>
  </si>
  <si>
    <t>BEER</t>
  </si>
  <si>
    <t>LIQUOR MARK DOWN</t>
  </si>
  <si>
    <t>Beer</t>
  </si>
  <si>
    <t>UNSCANNED BEER</t>
  </si>
  <si>
    <t>BEER-PREMIUMS</t>
  </si>
  <si>
    <t>BEER-NON-ALCOHOL</t>
  </si>
  <si>
    <t>BEER-MICRO BREWS</t>
  </si>
  <si>
    <t>BEER-MALT ALTERNATIVE</t>
  </si>
  <si>
    <t>BEER-ECONOMY</t>
  </si>
  <si>
    <t>BEER-MALT LIQUOR</t>
  </si>
  <si>
    <t>BEER-IMPORTS</t>
  </si>
  <si>
    <t>BEER-BOMBERS</t>
  </si>
  <si>
    <t>BEER-KEGS</t>
  </si>
  <si>
    <t>PORTUGUESE BEER</t>
  </si>
  <si>
    <t>BEER-MAX PAK</t>
  </si>
  <si>
    <t>BEER - SINGLES</t>
  </si>
  <si>
    <t>BEER- SINGLES</t>
  </si>
  <si>
    <t>BEER- NON ALCOHOL PLU</t>
  </si>
  <si>
    <t>BEER- DOMESTIC PLU</t>
  </si>
  <si>
    <t>BEER- MICRO BREWS PLU</t>
  </si>
  <si>
    <t>Wine</t>
  </si>
  <si>
    <t>UNSCANNED WINE</t>
  </si>
  <si>
    <t>WINE</t>
  </si>
  <si>
    <t>VERMOUTH</t>
  </si>
  <si>
    <t>WINE &amp; MALT BASE COOLERS</t>
  </si>
  <si>
    <t>DOMESTIC TABLE WINE 750ML</t>
  </si>
  <si>
    <t>CALIF PREM 1.5LT</t>
  </si>
  <si>
    <t>POPULAR PRICE</t>
  </si>
  <si>
    <t>ECONOMY</t>
  </si>
  <si>
    <t>BOXES</t>
  </si>
  <si>
    <t>IMPORTED TABLE WINE</t>
  </si>
  <si>
    <t>SPARKLING WINE</t>
  </si>
  <si>
    <t>WINE-SWEET DSSRT/DOM&amp;IMPORT</t>
  </si>
  <si>
    <t>WINE-BEVERAGE WINES</t>
  </si>
  <si>
    <t>WINE-NON ALCOHOLIC</t>
  </si>
  <si>
    <t>PALLET/SHIPPER</t>
  </si>
  <si>
    <t>WINE - SINGLES</t>
  </si>
  <si>
    <t>SINGLES WINE</t>
  </si>
  <si>
    <t>MIXERS</t>
  </si>
  <si>
    <t>AB Wine</t>
  </si>
  <si>
    <t>GM</t>
  </si>
  <si>
    <t>UNSCANNED GM</t>
  </si>
  <si>
    <t>NOVELTY CRYSTAL</t>
  </si>
  <si>
    <t>NOV CRY-PITCHERS</t>
  </si>
  <si>
    <t>NOV CRY-BOWLS</t>
  </si>
  <si>
    <t>NOV CRY-SERVING TRAYS</t>
  </si>
  <si>
    <t>NOV CRY-PLATES</t>
  </si>
  <si>
    <t>NOV CRY-TUMBLERS</t>
  </si>
  <si>
    <t>NOV CRY-WINE GLASSES</t>
  </si>
  <si>
    <t>BABY CARE PRODUCTS</t>
  </si>
  <si>
    <t>BABY SHAMPOO</t>
  </si>
  <si>
    <t>BABY OINTMENTS</t>
  </si>
  <si>
    <t>BABY OIL</t>
  </si>
  <si>
    <t>BABY POWDER</t>
  </si>
  <si>
    <t>BABY ACCESSORIES</t>
  </si>
  <si>
    <t>BABY WIPES</t>
  </si>
  <si>
    <t>BABY TEETHING PRODUCTS</t>
  </si>
  <si>
    <t>BABY-PETROLEUM JELLY</t>
  </si>
  <si>
    <t>BABY LOTION</t>
  </si>
  <si>
    <t>BABY BATH PRODUCTS</t>
  </si>
  <si>
    <t>BABY CARE-FLOOR STANDS</t>
  </si>
  <si>
    <t>BABY CARE-TRIAL 002 730</t>
  </si>
  <si>
    <t>BATTERIES &amp; FLASHLIGHTS</t>
  </si>
  <si>
    <t>BATTERY-PHOTO &amp; WATCH</t>
  </si>
  <si>
    <t>BATTRY/FLSHLIGHT GENERAL</t>
  </si>
  <si>
    <t>FLASHLIGHT</t>
  </si>
  <si>
    <t>HEARING AID</t>
  </si>
  <si>
    <t>BATTRY/FLSHLIGHT FLOOR STAND</t>
  </si>
  <si>
    <t>BATTERY-MAX PACK</t>
  </si>
  <si>
    <t>BATTRY/FLSHLIGHT-DC 002 733</t>
  </si>
  <si>
    <t>LIGHTBULBS/ELECTRIC GOODS</t>
  </si>
  <si>
    <t>LIGHTBULBS-FLASHLIGHT</t>
  </si>
  <si>
    <t>LIGHTBULBS-INCANDESCENT</t>
  </si>
  <si>
    <t>LIGHTBULBS-LED</t>
  </si>
  <si>
    <t>LIGHTBULBS-REMAINING</t>
  </si>
  <si>
    <t>ELECTRIC SUPPLIES</t>
  </si>
  <si>
    <t>LIGHTBULBS-TEST STORE ONLY</t>
  </si>
  <si>
    <t>LIGHTBULBS-FLOOR STANDS</t>
  </si>
  <si>
    <t>PET SUPPLIES</t>
  </si>
  <si>
    <t>PET-DOG &amp; CAT CHEMICALS</t>
  </si>
  <si>
    <t>PET-COMBS &amp; BRUSHES</t>
  </si>
  <si>
    <t>PET-TOYS</t>
  </si>
  <si>
    <t>PET- PET CLOTHING</t>
  </si>
  <si>
    <t>PET-RAWHIDE CHEWS</t>
  </si>
  <si>
    <t>PET-COLLARS CHOKES LEADS</t>
  </si>
  <si>
    <t>PET-PET WASTE</t>
  </si>
  <si>
    <t>PET-CAT TREATS</t>
  </si>
  <si>
    <t>PET-CAT COLLARS</t>
  </si>
  <si>
    <t>PET-DOG TREATS</t>
  </si>
  <si>
    <t>PET-CAT LITTER PANS &amp; LINERS</t>
  </si>
  <si>
    <t>PET-HAMSTER PRODUCTS</t>
  </si>
  <si>
    <t>PET-CHEWS/ROPES</t>
  </si>
  <si>
    <t>PET-BIRD PRODUCTS</t>
  </si>
  <si>
    <t>PET-FISH PRODUCTS</t>
  </si>
  <si>
    <t>PET-FEEDING BOWL</t>
  </si>
  <si>
    <t>PET-SUPPLIES/MISC</t>
  </si>
  <si>
    <t>PET-FLOOR STANDS</t>
  </si>
  <si>
    <t>PET-SHIPPER</t>
  </si>
  <si>
    <t>PPR PROD-PLATES</t>
  </si>
  <si>
    <t>PPR PROD-GLASSES</t>
  </si>
  <si>
    <t>PPR PROD-CUTLERY</t>
  </si>
  <si>
    <t>PPR PROD-MISC PARTY</t>
  </si>
  <si>
    <t>WATER DISPENSERS</t>
  </si>
  <si>
    <t>TABLETOP WATER DISPENSERS</t>
  </si>
  <si>
    <t>WATER FILTERS</t>
  </si>
  <si>
    <t>EMPTY GALLON JUG</t>
  </si>
  <si>
    <t>CROCKS (FLOOR STANDS)</t>
  </si>
  <si>
    <t>CROCKS</t>
  </si>
  <si>
    <t>ACCESSORIES</t>
  </si>
  <si>
    <t>WATER DISP-FLOOR STANDS</t>
  </si>
  <si>
    <t>SHIPPER/PALLET</t>
  </si>
  <si>
    <t>PLASTICS</t>
  </si>
  <si>
    <t>PLSTC-STERILITE STORAGE</t>
  </si>
  <si>
    <t>PLSTC-STERILITE LAUNDRY</t>
  </si>
  <si>
    <t>PLSTC-STERLITE ORGANIZERS</t>
  </si>
  <si>
    <t>PLSTC-STERILITE WASTEBASKETS</t>
  </si>
  <si>
    <t>PLASTICS-FLOOR STANDS</t>
  </si>
  <si>
    <t>GARDEN SUPPLIES</t>
  </si>
  <si>
    <t>GRDN-FERTILIZERS</t>
  </si>
  <si>
    <t>GRDN-POTTING SOIL</t>
  </si>
  <si>
    <t>GRDN-POTS &amp; SAUCERS</t>
  </si>
  <si>
    <t>GRDN-SPRINKLERS/ACCESSORIES</t>
  </si>
  <si>
    <t>GRDN-PESTICIDES</t>
  </si>
  <si>
    <t>GRDN-WEED KILLERS</t>
  </si>
  <si>
    <t>GRDN-HOSES</t>
  </si>
  <si>
    <t>INSECT REPELLANT</t>
  </si>
  <si>
    <t>GRDN-MOUSE TRAPS</t>
  </si>
  <si>
    <t>GRDN-WIND CHIMES</t>
  </si>
  <si>
    <t>GRDN-FLOOR STANDS</t>
  </si>
  <si>
    <t>GRDN-TRIAL 002 760</t>
  </si>
  <si>
    <t>LARGE PLASTICS</t>
  </si>
  <si>
    <t>LG PLASTICS-LAUNDRY</t>
  </si>
  <si>
    <t>LG PLASTICS-ORGANIZE&amp;CADDY</t>
  </si>
  <si>
    <t>LG PLASTICS-PAILS</t>
  </si>
  <si>
    <t>LG PLSTC-SINK SET/DISH PAN</t>
  </si>
  <si>
    <t>LG PLASTICS-STORAGE</t>
  </si>
  <si>
    <t>LG PLASTICS-WASTEBASKETS</t>
  </si>
  <si>
    <t>LG PLASTICS-FLOORSTANDS</t>
  </si>
  <si>
    <t>CARPET CLEANER SUPPLIES</t>
  </si>
  <si>
    <t>CRPT CLNR RNTL-RUG CLEANERS</t>
  </si>
  <si>
    <t>FOOD CONTAINERS</t>
  </si>
  <si>
    <t>FD CONTAINER-FOOD</t>
  </si>
  <si>
    <t>FD CONTAINER-FLOOR STANDS</t>
  </si>
  <si>
    <t>MOPS &amp; BROOMS</t>
  </si>
  <si>
    <t>MOPS/BROOMS-MOPS</t>
  </si>
  <si>
    <t>MOPS/BROOMS-BROOMS</t>
  </si>
  <si>
    <t>MOPS/BROOMS-CLEANING ACCES.</t>
  </si>
  <si>
    <t>MOPS/BROOMS-SQUEEGEE</t>
  </si>
  <si>
    <t>MOPS/BROOMS-FLY SWATTERS</t>
  </si>
  <si>
    <t>MOPS/BROOMS-PLUNGERS</t>
  </si>
  <si>
    <t>MOPS/BROOMS-FLOOR STANDS</t>
  </si>
  <si>
    <t>CLOSET SUPPLIES</t>
  </si>
  <si>
    <t>CLOSET-DYES</t>
  </si>
  <si>
    <t>CLOSET-LAUNDRY&amp;IRONING ACCSS</t>
  </si>
  <si>
    <t>CLOSET-CLOTHESPINS</t>
  </si>
  <si>
    <t>CLOSET-CLOTHESLINE</t>
  </si>
  <si>
    <t>CLOSET-VACUUM BAGS/ACCESSORIES</t>
  </si>
  <si>
    <t>CLOSET-SHELF PAPER</t>
  </si>
  <si>
    <t>CLOSET-MOTH ACCESSORIES</t>
  </si>
  <si>
    <t>CLOSET-SPRAY BOTTLES</t>
  </si>
  <si>
    <t>CLOSET-TOILET DEODORANT</t>
  </si>
  <si>
    <t>CLOSET-CLEANERS</t>
  </si>
  <si>
    <t>CLOSET-HANGERS</t>
  </si>
  <si>
    <t>CLOSET-DEODORIZERS</t>
  </si>
  <si>
    <t>CLOSET-LINT REMOVERS</t>
  </si>
  <si>
    <t>CLOSET-FLOOR STANDS</t>
  </si>
  <si>
    <t>COFFEE BREWING &amp; ACCESSORIES</t>
  </si>
  <si>
    <t>COFFEE-FILTERS</t>
  </si>
  <si>
    <t>COFFEE-POTS &amp; KETTLES</t>
  </si>
  <si>
    <t>COFFEE-MUGS</t>
  </si>
  <si>
    <t>COFFEE-TRAVEL MUGS</t>
  </si>
  <si>
    <t>COFFEE-THERMOS/VAC BOTTLES</t>
  </si>
  <si>
    <t>COFFEE-LUNCH KITS</t>
  </si>
  <si>
    <t>COFFEE-MISC ACCESSORIES</t>
  </si>
  <si>
    <t>COFFEE-FLOOR STANDS</t>
  </si>
  <si>
    <t>LIGHTERS &amp; ACCESSORIES</t>
  </si>
  <si>
    <t>LIGHTERS</t>
  </si>
  <si>
    <t>LIGHTERS-FLOOR STANDS</t>
  </si>
  <si>
    <t>HOUSEHOLD &amp; AUTOMOTIVE</t>
  </si>
  <si>
    <t>HOUSEHOLD ACCESSORIES</t>
  </si>
  <si>
    <t>NUTS/BOLTS/FASTNERS</t>
  </si>
  <si>
    <t>SANDPAPER</t>
  </si>
  <si>
    <t>TOOLS</t>
  </si>
  <si>
    <t>PAINTING AIDS/BRUSHES</t>
  </si>
  <si>
    <t>PLUMBING ACCESSORIES</t>
  </si>
  <si>
    <t>NAILS/TACKS/SCREWS</t>
  </si>
  <si>
    <t>AUTO-WAX &amp; CLEANERS</t>
  </si>
  <si>
    <t>AUTO-ADDITIVES</t>
  </si>
  <si>
    <t>GLUE</t>
  </si>
  <si>
    <t>AUTO-FLUIDS</t>
  </si>
  <si>
    <t>PADLOCKS &amp; ACCESSORIES</t>
  </si>
  <si>
    <t>AUTO-MOTOR OIL</t>
  </si>
  <si>
    <t>AUTO-CANDLES/EMERGENCY</t>
  </si>
  <si>
    <t>ROPES/TWINE</t>
  </si>
  <si>
    <t>AUTO-ACCESSORIES</t>
  </si>
  <si>
    <t>LAMPS/LAMP ACCESSORIES</t>
  </si>
  <si>
    <t>AUTO-AIR FRESHNERS</t>
  </si>
  <si>
    <t>AUTO-KEY RINGS &amp; CHAINS</t>
  </si>
  <si>
    <t>AUTO-SOLVENTS &amp; CLEANERS</t>
  </si>
  <si>
    <t>AUTOMOTIVE MISCELLANEOUS</t>
  </si>
  <si>
    <t>AUTO-FLOOR STANDS</t>
  </si>
  <si>
    <t>AUDIO/VIDEO/PHOTO/DVD</t>
  </si>
  <si>
    <t>VIDEO TAPE</t>
  </si>
  <si>
    <t>PRE-RECORDED VIDEO</t>
  </si>
  <si>
    <t>AUDIO TAPE</t>
  </si>
  <si>
    <t>PRE-RECORDED AUDIO</t>
  </si>
  <si>
    <t>WATCH BANDS</t>
  </si>
  <si>
    <t>TP ACCESSORIES</t>
  </si>
  <si>
    <t>PH ACCESSORIES</t>
  </si>
  <si>
    <t>DVD'S</t>
  </si>
  <si>
    <t>COMPACT DISC'S</t>
  </si>
  <si>
    <t>COMPUTER SOFTWARE</t>
  </si>
  <si>
    <t>CAMERAS</t>
  </si>
  <si>
    <t>FILM</t>
  </si>
  <si>
    <t>PICTURE FRAMES</t>
  </si>
  <si>
    <t>PHOTO ALBUMS</t>
  </si>
  <si>
    <t>AUDIO/VIDEO-FLOOR STANDS</t>
  </si>
  <si>
    <t>DVD PLAYER</t>
  </si>
  <si>
    <t>ELECTRONIC ENTERTAINMENT</t>
  </si>
  <si>
    <t>DVD</t>
  </si>
  <si>
    <t>SONY DVD</t>
  </si>
  <si>
    <t>VHS</t>
  </si>
  <si>
    <t>BLANK VIDEO TAPE</t>
  </si>
  <si>
    <t>BLANK AUDIO TAPE</t>
  </si>
  <si>
    <t>TAPE ASCCESSORIES</t>
  </si>
  <si>
    <t>PHONE ACCESSORIES</t>
  </si>
  <si>
    <t>MUSIC CD</t>
  </si>
  <si>
    <t>MUSIC CASSETTE</t>
  </si>
  <si>
    <t>SHIPPER- ELECTRONICS</t>
  </si>
  <si>
    <t>FILM-MULTI PACK</t>
  </si>
  <si>
    <t>FILM-SINGLE PACK</t>
  </si>
  <si>
    <t>CAMERAS-SINGLE USE</t>
  </si>
  <si>
    <t>CAMERAS-MISC CAMERA</t>
  </si>
  <si>
    <t>PHOTOPROCESSING PREMIUM</t>
  </si>
  <si>
    <t>SINGLE PRINTS</t>
  </si>
  <si>
    <t>BAKEWARE FOIL</t>
  </si>
  <si>
    <t>BAKEWR F-PANS</t>
  </si>
  <si>
    <t>BAKEWR F-CUPCAKE CARRIERS</t>
  </si>
  <si>
    <t>BAKEWR F-ROASTERS</t>
  </si>
  <si>
    <t>BAKEWR F-BRNR BIBS/OVEN LINERS</t>
  </si>
  <si>
    <t>BAKEWR F-FLOORSTANDS</t>
  </si>
  <si>
    <t>BAKEWARE GLASS</t>
  </si>
  <si>
    <t>BAKEWR G-GLASS</t>
  </si>
  <si>
    <t>BAKEWR G-MEASURING CUPS</t>
  </si>
  <si>
    <t>BAKEWR G-BOWLS</t>
  </si>
  <si>
    <t>BAKEWR - SHIPPER</t>
  </si>
  <si>
    <t>BAKEWARE METAL</t>
  </si>
  <si>
    <t>BAKEWR M-PANS</t>
  </si>
  <si>
    <t>BAKEWR M-COOKING RACK</t>
  </si>
  <si>
    <t>BAKEWARE FLOORSTAND</t>
  </si>
  <si>
    <t>BAKEWARE-STOVE TOP</t>
  </si>
  <si>
    <t>BAKEWR ST-FRY PANS</t>
  </si>
  <si>
    <t>BAKEWR ST-SAUCE PANS AND POTS</t>
  </si>
  <si>
    <t>BAKEWR ST-METAL BOWL SETS</t>
  </si>
  <si>
    <t>BAKEWR ST- DISPLAY</t>
  </si>
  <si>
    <t>BEVERAGE</t>
  </si>
  <si>
    <t>BEV-TUMBLERS</t>
  </si>
  <si>
    <t>BEV-MUGS &amp; BOWLS</t>
  </si>
  <si>
    <t>BEV-ICE CUBE TRAYS</t>
  </si>
  <si>
    <t>BEV-BULK GLASS</t>
  </si>
  <si>
    <t>BEV-SETS-GLASS</t>
  </si>
  <si>
    <t>BEV-STORAGE</t>
  </si>
  <si>
    <t>BEV-PITCHERS</t>
  </si>
  <si>
    <t>BEV-HYDRATION BOTTLE IN LINE</t>
  </si>
  <si>
    <t>BEV-FLOOR STANDS</t>
  </si>
  <si>
    <t>GLOVES</t>
  </si>
  <si>
    <t>GLOVES-RUBBER</t>
  </si>
  <si>
    <t>GLOVES-WORK</t>
  </si>
  <si>
    <t>GLOVES-GARDEN</t>
  </si>
  <si>
    <t>GLOVES-WINTER</t>
  </si>
  <si>
    <t>GLOVES-MISC</t>
  </si>
  <si>
    <t>GLOVES-SPONGES</t>
  </si>
  <si>
    <t>GLOVES-FLOOR STANDS</t>
  </si>
  <si>
    <t>CANDLES/POTPOURRI</t>
  </si>
  <si>
    <t>CANDLES</t>
  </si>
  <si>
    <t>CANDLE ACCESSORIES</t>
  </si>
  <si>
    <t>SIMMERING</t>
  </si>
  <si>
    <t>LIQUID</t>
  </si>
  <si>
    <t>PEARLS</t>
  </si>
  <si>
    <t>INCENSE STICK/CONE</t>
  </si>
  <si>
    <t>BAGS</t>
  </si>
  <si>
    <t>REFRESHER OILS</t>
  </si>
  <si>
    <t>POTPOURRI-FLOOR STANDS</t>
  </si>
  <si>
    <t>STONEWARE</t>
  </si>
  <si>
    <t>MUGS</t>
  </si>
  <si>
    <t>BOWLS-833</t>
  </si>
  <si>
    <t>PLATES</t>
  </si>
  <si>
    <t>SETS</t>
  </si>
  <si>
    <t>SHP/DSPLY</t>
  </si>
  <si>
    <t>GIFTWARE</t>
  </si>
  <si>
    <t>ASSEMBLED GIFT BASKETS</t>
  </si>
  <si>
    <t>GIFTWARE-PICTURE FRAMES</t>
  </si>
  <si>
    <t>GIFTWARE-CLOCKS</t>
  </si>
  <si>
    <t>GIFTWARE-WALL HANGINGS</t>
  </si>
  <si>
    <t>GIFTWARE-TRINKET BOXES</t>
  </si>
  <si>
    <t>GIFTWARE-WINDCHIMES</t>
  </si>
  <si>
    <t>GIFTWARE-MUGS/CUPS</t>
  </si>
  <si>
    <t>GIFTWARE-CANDLE HOLDERS</t>
  </si>
  <si>
    <t>GIFTWARE-FIGURINES</t>
  </si>
  <si>
    <t>GIFTWARE- PREPRICED</t>
  </si>
  <si>
    <t>GIFTWARE-PERSONAL</t>
  </si>
  <si>
    <t>GIFTWARE-FLOOR STAND</t>
  </si>
  <si>
    <t>ENAMELWARE</t>
  </si>
  <si>
    <t>ENAMELWARE-COOKWARE</t>
  </si>
  <si>
    <t>EVERYDAY CARDS</t>
  </si>
  <si>
    <t>Everyday Cards</t>
  </si>
  <si>
    <t>Everyday Spanish Cards</t>
  </si>
  <si>
    <t>Everyday African Am. Cards</t>
  </si>
  <si>
    <t>Christmas Cards</t>
  </si>
  <si>
    <t>Valentine Cards</t>
  </si>
  <si>
    <t>Everyday Temporary Programs</t>
  </si>
  <si>
    <t>Mothers Day Cards</t>
  </si>
  <si>
    <t>Fathers Day Cards</t>
  </si>
  <si>
    <t>Fall Season Cards</t>
  </si>
  <si>
    <t>Everyday Permanent Promo</t>
  </si>
  <si>
    <t>Halloween Cards</t>
  </si>
  <si>
    <t>Thanksgiving Cards</t>
  </si>
  <si>
    <t>New Years Cards</t>
  </si>
  <si>
    <t>St. Pats Cards</t>
  </si>
  <si>
    <t>Spring Season Cards</t>
  </si>
  <si>
    <t>Secetaries Day Cards</t>
  </si>
  <si>
    <t>Graduation Cards</t>
  </si>
  <si>
    <t>Hanukkah Cards</t>
  </si>
  <si>
    <t>Passover Cards</t>
  </si>
  <si>
    <t>Grandparent Cards</t>
  </si>
  <si>
    <t>Sweetest Day Cards</t>
  </si>
  <si>
    <t>Boss's Day Cards</t>
  </si>
  <si>
    <t>Jewish New Year Cards</t>
  </si>
  <si>
    <t>Back to School Cards</t>
  </si>
  <si>
    <t>Nurses Day Cards</t>
  </si>
  <si>
    <t>Chinese New Year Cards</t>
  </si>
  <si>
    <t>Veterans Day Cards</t>
  </si>
  <si>
    <t>SPANISH CARDS</t>
  </si>
  <si>
    <t>Everyday Spanish</t>
  </si>
  <si>
    <t>Seasonal Spanish</t>
  </si>
  <si>
    <t>AFRICAN AMERICAN CARDS</t>
  </si>
  <si>
    <t>African Everyday</t>
  </si>
  <si>
    <t>African Kwanzaa</t>
  </si>
  <si>
    <t>PARTY SUPPLIES</t>
  </si>
  <si>
    <t>Everyday Party Goods(Tabletop)</t>
  </si>
  <si>
    <t>Seasonal Other Party Supplies</t>
  </si>
  <si>
    <t>Christmas Party Supplies</t>
  </si>
  <si>
    <t>Valentines Day Party Supplies</t>
  </si>
  <si>
    <t>Easter Party Supplies</t>
  </si>
  <si>
    <t>Mothers Day Party Supplies</t>
  </si>
  <si>
    <t>Fathers Day Party Supplies</t>
  </si>
  <si>
    <t>Fall Season Party Supplies</t>
  </si>
  <si>
    <t>Halloween Party Supplies</t>
  </si>
  <si>
    <t>Thanksgiving Party Supplies</t>
  </si>
  <si>
    <t>New Years Party Supplies</t>
  </si>
  <si>
    <t>Everyday Party Accs (Novelty)</t>
  </si>
  <si>
    <t>St. Patricks Day Party Supply</t>
  </si>
  <si>
    <t>Everyday Crepes and Banners</t>
  </si>
  <si>
    <t>Everyday Balloon Zone</t>
  </si>
  <si>
    <t>Fourth of July Party Supplies</t>
  </si>
  <si>
    <t>DISPLAY/SHIPPER/FLOORSTAND</t>
  </si>
  <si>
    <t>EVERYDAY GIFTWRAP</t>
  </si>
  <si>
    <t>Everyday Wrap</t>
  </si>
  <si>
    <t>Everyday Cellos</t>
  </si>
  <si>
    <t>Seasonal Other Wrap &amp; Access</t>
  </si>
  <si>
    <t>Christmas Wrap &amp; Access</t>
  </si>
  <si>
    <t>Valentines Day Wrap &amp; Access</t>
  </si>
  <si>
    <t>Easter Wrap &amp; Access</t>
  </si>
  <si>
    <t>Mothers Day Wrap &amp; Access</t>
  </si>
  <si>
    <t>Fathers Day Wrap &amp; Access</t>
  </si>
  <si>
    <t>Fall Season Wrap &amp; Access</t>
  </si>
  <si>
    <t>Halloween Wrap &amp; Access</t>
  </si>
  <si>
    <t>Thanksgiving Wrap &amp; Access</t>
  </si>
  <si>
    <t>New Years Wrap &amp; Access</t>
  </si>
  <si>
    <t>Everyday Gift Boxes</t>
  </si>
  <si>
    <t>St. Patricks Day Wrap &amp; Access</t>
  </si>
  <si>
    <t>Everyday Roll wrap</t>
  </si>
  <si>
    <t>Everyday Flat wrap</t>
  </si>
  <si>
    <t>Everyday Combo pack</t>
  </si>
  <si>
    <t>Everyday Package decoration</t>
  </si>
  <si>
    <t>Everyday Ribbon</t>
  </si>
  <si>
    <t>Everyday Bows</t>
  </si>
  <si>
    <t>Everyday Gift bags</t>
  </si>
  <si>
    <t>Everyday Tissue / Bag filler</t>
  </si>
  <si>
    <t>Everyday Gift Card Holders</t>
  </si>
  <si>
    <t>Everyday Gift Enclosures</t>
  </si>
  <si>
    <t>Jewish New Year Wrap &amp; Access</t>
  </si>
  <si>
    <t>Back to School Wrap &amp; Access</t>
  </si>
  <si>
    <t>Nurses Day Wrap &amp; Access</t>
  </si>
  <si>
    <t>Schoold Out Wrap &amp; Access</t>
  </si>
  <si>
    <t>Kwanzaa Wrap &amp; Access</t>
  </si>
  <si>
    <t>Chinese New Year Wrap &amp; Access</t>
  </si>
  <si>
    <t>Veterans Day Wrap &amp; Access</t>
  </si>
  <si>
    <t>Fourth of July Wrap &amp; Access</t>
  </si>
  <si>
    <t>EVERYDAY STATIONERY</t>
  </si>
  <si>
    <t>Everyday Stationery / Notes</t>
  </si>
  <si>
    <t>EVERYDAY STICKERS</t>
  </si>
  <si>
    <t>Everyday Stickers</t>
  </si>
  <si>
    <t>STATIONARY/OTHER</t>
  </si>
  <si>
    <t>Stationary</t>
  </si>
  <si>
    <t>EVERYDAY OTHER</t>
  </si>
  <si>
    <t>Everyday Gift items</t>
  </si>
  <si>
    <t>Everyday Plush</t>
  </si>
  <si>
    <t>Everyday Mailing</t>
  </si>
  <si>
    <t>Everyday Shipper</t>
  </si>
  <si>
    <t>Candles Everyday</t>
  </si>
  <si>
    <t>Candles Seasonal</t>
  </si>
  <si>
    <t>Candles Shipper</t>
  </si>
  <si>
    <t>SEASONAL CARDS</t>
  </si>
  <si>
    <t>Everyday</t>
  </si>
  <si>
    <t>Seasonal Other</t>
  </si>
  <si>
    <t>Christmas</t>
  </si>
  <si>
    <t>Valentines Day</t>
  </si>
  <si>
    <t>Easter</t>
  </si>
  <si>
    <t>Mothers Day</t>
  </si>
  <si>
    <t>Fathers Day</t>
  </si>
  <si>
    <t>Graduation</t>
  </si>
  <si>
    <t>Halloween</t>
  </si>
  <si>
    <t>Thanksgiving</t>
  </si>
  <si>
    <t>New Years</t>
  </si>
  <si>
    <t>St. Patricks Day</t>
  </si>
  <si>
    <t>Spring Season</t>
  </si>
  <si>
    <t>Secretaries Day</t>
  </si>
  <si>
    <t>Graduation Day</t>
  </si>
  <si>
    <t>Hanukkah</t>
  </si>
  <si>
    <t>Passover</t>
  </si>
  <si>
    <t>Grandparent Day</t>
  </si>
  <si>
    <t>Sweetest Day</t>
  </si>
  <si>
    <t>Boss Day</t>
  </si>
  <si>
    <t>Jewish New Year</t>
  </si>
  <si>
    <t>Back to School</t>
  </si>
  <si>
    <t>Nurses Day</t>
  </si>
  <si>
    <t>Schools Out</t>
  </si>
  <si>
    <t>Kwanzaa</t>
  </si>
  <si>
    <t>Chinese New Year</t>
  </si>
  <si>
    <t>Veterans Day</t>
  </si>
  <si>
    <t>Fourth of July</t>
  </si>
  <si>
    <t>Minor Holidays</t>
  </si>
  <si>
    <t>SEASONAL GIFTWRAP</t>
  </si>
  <si>
    <t>Christmas Giftwrap</t>
  </si>
  <si>
    <t>Valentines Giftwrap</t>
  </si>
  <si>
    <t>Easter Giftwrap</t>
  </si>
  <si>
    <t>Mothers Day Giftwrap</t>
  </si>
  <si>
    <t>Fathers Day Giftwrap</t>
  </si>
  <si>
    <t>Graduation Giftwrap</t>
  </si>
  <si>
    <t>Halloween Giftwrap</t>
  </si>
  <si>
    <t>Thanksgiving Giftwrap</t>
  </si>
  <si>
    <t>Minor Holidays Giftwrap</t>
  </si>
  <si>
    <t>SEASONAL PARTY GOODS</t>
  </si>
  <si>
    <t>Christmas Party Goods</t>
  </si>
  <si>
    <t>Valentines Party Goods</t>
  </si>
  <si>
    <t>Easter Party Goods</t>
  </si>
  <si>
    <t>Mothers Day Party Goods</t>
  </si>
  <si>
    <t>Fathers Day Party Goods</t>
  </si>
  <si>
    <t>Graduation Party Goods</t>
  </si>
  <si>
    <t>Halloween Party Goods</t>
  </si>
  <si>
    <t>Thanksgiving Party Goods</t>
  </si>
  <si>
    <t>Minor Holidays Party Goods</t>
  </si>
  <si>
    <t>Seasonal Party Goods Shipper/P</t>
  </si>
  <si>
    <t>SEASONAL STATIONERY</t>
  </si>
  <si>
    <t>Seasonal stationery / notes</t>
  </si>
  <si>
    <t>SEASONAL STICKERS</t>
  </si>
  <si>
    <t>Seasonal stickers</t>
  </si>
  <si>
    <t>SEASONAL OTHER</t>
  </si>
  <si>
    <t>Seasonal ornaments</t>
  </si>
  <si>
    <t>PORTAL STATIONERY</t>
  </si>
  <si>
    <t>ANNE GEDDES-PRINTS</t>
  </si>
  <si>
    <t>ANNE GEDDES-STATIONARY</t>
  </si>
  <si>
    <t>CALENDARS</t>
  </si>
  <si>
    <t>FRAMED ART</t>
  </si>
  <si>
    <t>KEYS</t>
  </si>
  <si>
    <t>KEY ACCESSORIES</t>
  </si>
  <si>
    <t>APPLIANCES-ELECTRICAL</t>
  </si>
  <si>
    <t>PERSONAL CARE-ELECTRONIC</t>
  </si>
  <si>
    <t>KITCHEN APPLIANCES</t>
  </si>
  <si>
    <t>CLOCKS</t>
  </si>
  <si>
    <t>APPLIANCES-ELECTRONICS</t>
  </si>
  <si>
    <t>APPLIANCES-DISPLAY</t>
  </si>
  <si>
    <t>PICTURE FRAMES-</t>
  </si>
  <si>
    <t>FRAMES</t>
  </si>
  <si>
    <t>STORAGE CONTAINERS</t>
  </si>
  <si>
    <t>STORAGE-STOWAWAYS</t>
  </si>
  <si>
    <t>STORAGE-SERV'N SAVERS</t>
  </si>
  <si>
    <t>SNAPWARE</t>
  </si>
  <si>
    <t>STORAGE-LARGE PLASTIC PAILS</t>
  </si>
  <si>
    <t>STORAGE-SMALL PLASTICS</t>
  </si>
  <si>
    <t>STORAGE-FLOOR CONTAINERS</t>
  </si>
  <si>
    <t>KITCHEN GADGETS</t>
  </si>
  <si>
    <t>KTCHN-RANGE ACCESSORIES</t>
  </si>
  <si>
    <t>KTCHN-MEASURING CUPS</t>
  </si>
  <si>
    <t>KTCHN-BARTENDING ACCESSORIES</t>
  </si>
  <si>
    <t>KTCHN-BAKING</t>
  </si>
  <si>
    <t>KTCHN-COOKING UTENSILS</t>
  </si>
  <si>
    <t>KTCHN-MISC ACCESSORIES</t>
  </si>
  <si>
    <t>KTCHN-SEAFOOD ACCESSORIES</t>
  </si>
  <si>
    <t>KTCHN-KNIVES/SILVERWARE</t>
  </si>
  <si>
    <t>KTCHN-COOKING ACCESSORIES</t>
  </si>
  <si>
    <t>KTCHN-MAGNETS</t>
  </si>
  <si>
    <t>KTCHN-AARONSONS</t>
  </si>
  <si>
    <t>KTCHN-PRODUCE RACK</t>
  </si>
  <si>
    <t>KTCHN-FLOOR STANDS</t>
  </si>
  <si>
    <t>CABINET STORAGE</t>
  </si>
  <si>
    <t>RUBBERMAID</t>
  </si>
  <si>
    <t>RBBRMD-SINKWARE</t>
  </si>
  <si>
    <t>RBBRMD-SPACE ORGANIZATION</t>
  </si>
  <si>
    <t>RBBRMD-HOUSEHOLD CONTAINERS</t>
  </si>
  <si>
    <t>RBBRMD-FOOD PREP/GADGETS</t>
  </si>
  <si>
    <t>RBBRMD-FLOOR STANDS</t>
  </si>
  <si>
    <t>RBBRMD-DC 002 880</t>
  </si>
  <si>
    <t>SEASONAL GM</t>
  </si>
  <si>
    <t>SEASNL-VALENTINES DAY GM</t>
  </si>
  <si>
    <t>SEASNL-EASTER BAKEWARE/HOUSEWA</t>
  </si>
  <si>
    <t>SEASNL-EASTER GM</t>
  </si>
  <si>
    <t>SEASNL-EASTER PLUSH</t>
  </si>
  <si>
    <t>SEASNL-ST PATRICK'S DAY</t>
  </si>
  <si>
    <t>SEASNL-MOTHER'S DAY GM</t>
  </si>
  <si>
    <t>SEASNL-FATHER'S DAY GM</t>
  </si>
  <si>
    <t>SEASNL-4TH OF JULY</t>
  </si>
  <si>
    <t>SEASNL-GRADUATION GM</t>
  </si>
  <si>
    <t>SEASNL-BACK TO SCHOOL GM</t>
  </si>
  <si>
    <t>SEASNL-HALLOWEEN GM</t>
  </si>
  <si>
    <t>SEASNL-CHRISTMAS LIGHTS</t>
  </si>
  <si>
    <t>SEASNL-FALL/THANKSGIVING DECOR</t>
  </si>
  <si>
    <t>SEASNL-CHRISTMAS DECORATION</t>
  </si>
  <si>
    <t>SEASNL-SEASONAL-CHRISTMAS WRAP</t>
  </si>
  <si>
    <t>SEASNL-SEASONAL-NEW YEAR</t>
  </si>
  <si>
    <t>SEASNL-SPRING CLEANING</t>
  </si>
  <si>
    <t>SEASNL-CHRISTMAS GM</t>
  </si>
  <si>
    <t>SEASNL-OUTDOOR LIVING</t>
  </si>
  <si>
    <t>SEASNL-CITRONELLA/PEST CONTROL</t>
  </si>
  <si>
    <t>SEASNL-ICE CHESTS/ICE SUBSTITU</t>
  </si>
  <si>
    <t>SEASNL-B.B.Q. &amp; ACCESSORIES</t>
  </si>
  <si>
    <t>SEASNL-CANDLES/OIL LAMPS</t>
  </si>
  <si>
    <t>SEASNL-GARDEN</t>
  </si>
  <si>
    <t>SEASNL-PET</t>
  </si>
  <si>
    <t>SEASNL-CHRISTMAS HOUSEWARE</t>
  </si>
  <si>
    <t>SEASNL-HOUSEWARES</t>
  </si>
  <si>
    <t>SEASNL-HARDWARE</t>
  </si>
  <si>
    <t>SEASNL-COOKWARE</t>
  </si>
  <si>
    <t>SEASNL-CHRISTMAS TOYS</t>
  </si>
  <si>
    <t>SEASNL-TOYS</t>
  </si>
  <si>
    <t>SEASNL-SPORTS MEMORABILIA</t>
  </si>
  <si>
    <t>SEASNL-SEASONAL FOOTWEAR</t>
  </si>
  <si>
    <t>SEASNL-SOFTGOODS</t>
  </si>
  <si>
    <t>SEASNL-RAIN GEAR</t>
  </si>
  <si>
    <t>SEASONAL-GIFTWARE</t>
  </si>
  <si>
    <t>SEASONAL-MTN SEASONAL</t>
  </si>
  <si>
    <t>SEASONAL-CANCER AWARENESS</t>
  </si>
  <si>
    <t>SEASONAL-FALL TAILGATE</t>
  </si>
  <si>
    <t>SEASONAL-SPRING</t>
  </si>
  <si>
    <t>SEASONAL-FANS</t>
  </si>
  <si>
    <t>SEASONAL-FLOOR STANDS</t>
  </si>
  <si>
    <t>SEASONAL-SHPR/PALLETS</t>
  </si>
  <si>
    <t>OPPORTUNITY BUYS</t>
  </si>
  <si>
    <t>OPPORTUNITY-BURNING MAN</t>
  </si>
  <si>
    <t>OPPORTUNITY BUY-FLOORSTANDS</t>
  </si>
  <si>
    <t>CONTINUITY PROGRAMS</t>
  </si>
  <si>
    <t>SPECIAL PROMOTIONS 887 050</t>
  </si>
  <si>
    <t>ONEIDA</t>
  </si>
  <si>
    <t>TRI-STAR TOOLS</t>
  </si>
  <si>
    <t>LIBBY'S</t>
  </si>
  <si>
    <t>MEGAWARE</t>
  </si>
  <si>
    <t>FABERWARE</t>
  </si>
  <si>
    <t>SERVICE MARKETING</t>
  </si>
  <si>
    <t>ASHTEN PRODUCTS</t>
  </si>
  <si>
    <t>HERITAGE MINT</t>
  </si>
  <si>
    <t>SPECIAL PROMOTIONS</t>
  </si>
  <si>
    <t>SERVICE MARKETING..</t>
  </si>
  <si>
    <t>OTHER SPECIAL PROMOTIONS</t>
  </si>
  <si>
    <t>TOYS</t>
  </si>
  <si>
    <t>SPORTING GOODS</t>
  </si>
  <si>
    <t>POOL SUPPLIES</t>
  </si>
  <si>
    <t>CHLORINE</t>
  </si>
  <si>
    <t>ACID</t>
  </si>
  <si>
    <t>SHOCK TREATMENT</t>
  </si>
  <si>
    <t>ALGAECIDE</t>
  </si>
  <si>
    <t>POOL SUPPLIES-MISC</t>
  </si>
  <si>
    <t>POOL-FLOOR STANDS</t>
  </si>
  <si>
    <t>INSECTICIDES/TRAPS</t>
  </si>
  <si>
    <t>INSECTICIDES/AEROSAL</t>
  </si>
  <si>
    <t>INSECTICIDES/POWDER</t>
  </si>
  <si>
    <t>INSECTICIDES/FOGGERS</t>
  </si>
  <si>
    <t>INSECTICIDES/LIQUID/TRIGGER</t>
  </si>
  <si>
    <t>INSECTICIDES/RODENTICIDE</t>
  </si>
  <si>
    <t>GARDERN INSECTICIDES</t>
  </si>
  <si>
    <t>INSECTICIDES/PERSONAL PROCTEC</t>
  </si>
  <si>
    <t>F/S SHIPPERS/PALLETS</t>
  </si>
  <si>
    <t>SEWING NOTIONS</t>
  </si>
  <si>
    <t>SEWING-ACCESSORIES</t>
  </si>
  <si>
    <t>SCISSORS</t>
  </si>
  <si>
    <t>THREAD</t>
  </si>
  <si>
    <t>VALUE PACKS</t>
  </si>
  <si>
    <t>VP-SHAMPOO</t>
  </si>
  <si>
    <t>VP-HAIR CARE</t>
  </si>
  <si>
    <t>VP-FEM HYGIENE</t>
  </si>
  <si>
    <t>VP-DENTAL</t>
  </si>
  <si>
    <t>VP-COLDS</t>
  </si>
  <si>
    <t>CLIP STRIP MERCHANDISE</t>
  </si>
  <si>
    <t>CLIP STRIP</t>
  </si>
  <si>
    <t>JUVENILE READERS</t>
  </si>
  <si>
    <t>COLOR AND ACTIVITY</t>
  </si>
  <si>
    <t>CLIP STRIP-FLOOR STAND</t>
  </si>
  <si>
    <t>CLIP STRIP-DC 002 900</t>
  </si>
  <si>
    <t>LA MI CLIP STRIPS</t>
  </si>
  <si>
    <t>SHOE &amp; SHOE CARE</t>
  </si>
  <si>
    <t>SHOES</t>
  </si>
  <si>
    <t>SHOE LACES</t>
  </si>
  <si>
    <t>SHOE POLISH</t>
  </si>
  <si>
    <t>SHOE CARE PRODUCTS</t>
  </si>
  <si>
    <t>SHOE/BOOT CLEANER/COLOR/REMAIN</t>
  </si>
  <si>
    <t>SHOE-FLOOR STANDS</t>
  </si>
  <si>
    <t>SOFT GOODS</t>
  </si>
  <si>
    <t>KITCHEN-TOWELS</t>
  </si>
  <si>
    <t>POT HOLDERS</t>
  </si>
  <si>
    <t>BATH &amp; TOWELS</t>
  </si>
  <si>
    <t>BATH ACCESSORIES</t>
  </si>
  <si>
    <t>SHEETS</t>
  </si>
  <si>
    <t>RUGS</t>
  </si>
  <si>
    <t>PLACEMATS/ACCESSORIES</t>
  </si>
  <si>
    <t>THROWS/BLANKETS</t>
  </si>
  <si>
    <t>CAPS/SCARVES/GLOVES</t>
  </si>
  <si>
    <t>HANDKERCHIEF</t>
  </si>
  <si>
    <t>BRIEFS</t>
  </si>
  <si>
    <t>T-SHIRTS/SWEATSHIRTS</t>
  </si>
  <si>
    <t>HOSIERY</t>
  </si>
  <si>
    <t>SOCKS</t>
  </si>
  <si>
    <t>MISC. GM SOFT GOODS</t>
  </si>
  <si>
    <t>COAT</t>
  </si>
  <si>
    <t>SOFT GDS-FLOORSTANDS</t>
  </si>
  <si>
    <t>REUSABLE BAGS</t>
  </si>
  <si>
    <t>SP 002 910</t>
  </si>
  <si>
    <t>TEXTILES</t>
  </si>
  <si>
    <t>TOWELS KITCHEN</t>
  </si>
  <si>
    <t>POT HOLDER</t>
  </si>
  <si>
    <t>TOWELS &amp; BATH</t>
  </si>
  <si>
    <t>BATH AND ACCESSORIES</t>
  </si>
  <si>
    <t>RUGS ALL</t>
  </si>
  <si>
    <t>PLACEMATS AND ACCESSORIES</t>
  </si>
  <si>
    <t>BAGS REUSABLE</t>
  </si>
  <si>
    <t>BROWN PAPER BAGS</t>
  </si>
  <si>
    <t>PROMOTIONAL BOOKS</t>
  </si>
  <si>
    <t>BOOKS PROMOTIONS</t>
  </si>
  <si>
    <t>GUARANTEE SALE PROMOTIONS</t>
  </si>
  <si>
    <t>PARTY GOODS</t>
  </si>
  <si>
    <t>PG PARTY GOODS</t>
  </si>
  <si>
    <t>STATIONERY/SCHOOL SUPPLIES</t>
  </si>
  <si>
    <t>STATIONERY-TAPE/PACKING SUPPLY</t>
  </si>
  <si>
    <t>STATIONERY-GLUE</t>
  </si>
  <si>
    <t>STATIONERY-HOME OFFICE</t>
  </si>
  <si>
    <t>STATIONERY-OFFICE FILING SPLY</t>
  </si>
  <si>
    <t>STATIONERY-CALENDARS</t>
  </si>
  <si>
    <t>STATIONERY-ARTIST SUPPLIES</t>
  </si>
  <si>
    <t>STATIONERY-BINDERS/ACCESS</t>
  </si>
  <si>
    <t>STATIONERY-FILLER PAPER</t>
  </si>
  <si>
    <t>STATIONERY-TAGS/LABL/LABELMKRS</t>
  </si>
  <si>
    <t>STATIONERY-PENCILS/ACCESSORIES</t>
  </si>
  <si>
    <t>STATIONERY-THEME BKS/NOTEBOOKS</t>
  </si>
  <si>
    <t>STATIONERY-ENVELOPES</t>
  </si>
  <si>
    <t>STATIONERY-TABLETS</t>
  </si>
  <si>
    <t>STATIONERY-TYPING PPR/SUPPLIES</t>
  </si>
  <si>
    <t>STATIONERY-FASTENERS/CLIPS</t>
  </si>
  <si>
    <t>STATIONERY-BUSINESS BKS/REFLS</t>
  </si>
  <si>
    <t>STATIONERY-MEMO PADS</t>
  </si>
  <si>
    <t>STATIONERY-DESK ACCESSORIES</t>
  </si>
  <si>
    <t>STATIONERY-DIARY/AUTOGRAPH BKS</t>
  </si>
  <si>
    <t>STATIONERY-LUNCH BAGS/BOXES</t>
  </si>
  <si>
    <t>STATIONERY-EDUCATION MISC</t>
  </si>
  <si>
    <t>STATIONERY-CRAYONS/CHALK</t>
  </si>
  <si>
    <t>STATIONERY-CALCULATORS &amp; TAPE</t>
  </si>
  <si>
    <t>STATIONERY-BACKPACKS/BAGS</t>
  </si>
  <si>
    <t>STATIONERY-PADLOCKS</t>
  </si>
  <si>
    <t>STATIONERY-PENS</t>
  </si>
  <si>
    <t>STATIONERY-PLAYING CARDS</t>
  </si>
  <si>
    <t>STATIONERY-STAPLERS/STAPLES</t>
  </si>
  <si>
    <t>STATIONERY-THUMB TACKS</t>
  </si>
  <si>
    <t>STATIONERY-MARKERS/HI-LIGHTERS</t>
  </si>
  <si>
    <t>STATIONERY-SCISSORS/RULERS</t>
  </si>
  <si>
    <t>STATIONERY-POST CARDS</t>
  </si>
  <si>
    <t>STATIONERY-FLOOR STANDS</t>
  </si>
  <si>
    <t>EYE GLASSES</t>
  </si>
  <si>
    <t>SUNGLASSES</t>
  </si>
  <si>
    <t>READING GLASSES</t>
  </si>
  <si>
    <t>EYEGLASS ACCESSORIES</t>
  </si>
  <si>
    <t>EYE GLASSES-SHIPPER</t>
  </si>
  <si>
    <t>TOYS &amp; KIDS BOOKS</t>
  </si>
  <si>
    <t>TOYS-BICYCLES/ACCESSORIES</t>
  </si>
  <si>
    <t>TOYS-PEG TOYS</t>
  </si>
  <si>
    <t>TOYS-COLORING &amp; ACTIVITY BKS</t>
  </si>
  <si>
    <t>TOYS-STICKERS/STICKER BOOKS</t>
  </si>
  <si>
    <t>TOYS-BOOKS</t>
  </si>
  <si>
    <t>TOYS-CRAYONS</t>
  </si>
  <si>
    <t>TOYS-FISHER PRICE</t>
  </si>
  <si>
    <t>TOYS-MATTEL</t>
  </si>
  <si>
    <t>TOYS -TY BEANIE BABIES</t>
  </si>
  <si>
    <t>TOYS-GAMES</t>
  </si>
  <si>
    <t>TOYS-KITES/WINDTOYS</t>
  </si>
  <si>
    <t>TOYS-BALLS</t>
  </si>
  <si>
    <t>TOYS-PUZZLES</t>
  </si>
  <si>
    <t>TOYS-BADEN</t>
  </si>
  <si>
    <t>TOYS-HOBBY PAINTS</t>
  </si>
  <si>
    <t>TOYS-PLAYING CARDS/DICE</t>
  </si>
  <si>
    <t>TOYS-FLASH CARDS</t>
  </si>
  <si>
    <t>TOYS-PLUSH</t>
  </si>
  <si>
    <t>TOYS-FLOOR STANDS</t>
  </si>
  <si>
    <t>TOYS-IN &amp; OUT</t>
  </si>
  <si>
    <t>CHILDRENS DINNERWARE</t>
  </si>
  <si>
    <t>CHILD DINNER-PLATES</t>
  </si>
  <si>
    <t>CHILD DINNER-BOWLS</t>
  </si>
  <si>
    <t>CHILD DINNER-CUP</t>
  </si>
  <si>
    <t>CHILD DINNER-FLATWARE</t>
  </si>
  <si>
    <t>CHILD DINNER-LUNCH BAGS</t>
  </si>
  <si>
    <t>CHILD DINNER-FLOOR STANDS</t>
  </si>
  <si>
    <t>BABY NEEDS</t>
  </si>
  <si>
    <t>BABY-BOTTLES/NIPPLES</t>
  </si>
  <si>
    <t>BABY-ACCESSORIES</t>
  </si>
  <si>
    <t>BABY-TEETHING PRODUCTS</t>
  </si>
  <si>
    <t>BABY-NURSING ACCESSORIES</t>
  </si>
  <si>
    <t>BABY-TOYS</t>
  </si>
  <si>
    <t>BABY-PACIFIERS</t>
  </si>
  <si>
    <t>BABY-SOCKS/BOOTIES</t>
  </si>
  <si>
    <t>BABY-BIBS</t>
  </si>
  <si>
    <t>BABY-INFANT WEAR</t>
  </si>
  <si>
    <t>BABY-JUICE CUPS</t>
  </si>
  <si>
    <t>BABY-FEEDING</t>
  </si>
  <si>
    <t>BABY-SAFETY</t>
  </si>
  <si>
    <t>BABY-FLOOR STANDS</t>
  </si>
  <si>
    <t>HAIR PRODUCTS &amp; BRUSHES</t>
  </si>
  <si>
    <t>HAIR-MAKE UP MIRROR</t>
  </si>
  <si>
    <t>NAIL CLIP/SCISSORS/BRUSH</t>
  </si>
  <si>
    <t>HAIR-COSMETIC/TRAVEL ACCESS</t>
  </si>
  <si>
    <t>HAIR-COSMETIC ACCESSORIES</t>
  </si>
  <si>
    <t>HAIR-NETS/CAPS</t>
  </si>
  <si>
    <t>HAIR-MISCELLANEOUS</t>
  </si>
  <si>
    <t>HAIR-ROLLERS</t>
  </si>
  <si>
    <t>HAIR-BOBBY PINS/CLIPS</t>
  </si>
  <si>
    <t>HAIR-BARRETTES/PONYTAILS</t>
  </si>
  <si>
    <t>HAIR-HEADBANDS</t>
  </si>
  <si>
    <t>HAIR-COMBS &amp; PICKS</t>
  </si>
  <si>
    <t>HAIR-BRUSHES</t>
  </si>
  <si>
    <t>HAIR-HAIR CARE ACCESSORIES</t>
  </si>
  <si>
    <t>HAIR-FLOOR STANDS</t>
  </si>
  <si>
    <t>DOLLAR DAYS</t>
  </si>
  <si>
    <t>$ DAYS-KINGSBRIDGE INTERNAT'L</t>
  </si>
  <si>
    <t>88 CENT</t>
  </si>
  <si>
    <t>$ DAYS-PALLETS/SHPR/FLR STND</t>
  </si>
  <si>
    <t>GMPM-GM PROMOTIONS</t>
  </si>
  <si>
    <t>$ DAYS-SP 002 955</t>
  </si>
  <si>
    <t>VALUE FORMAT</t>
  </si>
  <si>
    <t>HBC-BABY</t>
  </si>
  <si>
    <t>HBC-DEODORANT</t>
  </si>
  <si>
    <t>HBC-HAIR CARE</t>
  </si>
  <si>
    <t>HBC-ORAL CARE</t>
  </si>
  <si>
    <t>HBC-REMEDIES</t>
  </si>
  <si>
    <t>HBC-SKIN CARE</t>
  </si>
  <si>
    <t>GM-HOUSEWARES</t>
  </si>
  <si>
    <t>GM-TOYS</t>
  </si>
  <si>
    <t>GM-SOFT GOODS</t>
  </si>
  <si>
    <t>GM-AUTO/HARDWARE</t>
  </si>
  <si>
    <t>GM-CLEANING</t>
  </si>
  <si>
    <t>GM-AUDIO/VIDEO/BATTERIES</t>
  </si>
  <si>
    <t>GM-SEASONAL</t>
  </si>
  <si>
    <t>GM BEST OF VALUE FORMAT</t>
  </si>
  <si>
    <t>GM FOOD&amp;STORAGE&amp;SCRUBR</t>
  </si>
  <si>
    <t>GM STATIONARY</t>
  </si>
  <si>
    <t>GM BABY</t>
  </si>
  <si>
    <t>GM PET</t>
  </si>
  <si>
    <t>GM GADGETS</t>
  </si>
  <si>
    <t>FG-CANDY</t>
  </si>
  <si>
    <t>SPRT GDS-FISHING SUPPLIES</t>
  </si>
  <si>
    <t>SPRT GDS-CAMPING/OUTDOOR</t>
  </si>
  <si>
    <t>SPRT GDS-SPORTS EQUIP</t>
  </si>
  <si>
    <t>SPRT GDS-SHIPPER</t>
  </si>
  <si>
    <t>DINNERWARE</t>
  </si>
  <si>
    <t>DINNERWARE PLATE</t>
  </si>
  <si>
    <t>DINNERWARE BOWLS</t>
  </si>
  <si>
    <t>DINNERWARE TUMBLERS</t>
  </si>
  <si>
    <t>DINNERWARE FLOORSTANDS</t>
  </si>
  <si>
    <t>TABLE TOP</t>
  </si>
  <si>
    <t>TBL TOP-STORAGE</t>
  </si>
  <si>
    <t>TBL TOP-BOWLS</t>
  </si>
  <si>
    <t>TBL TOP-PLATES</t>
  </si>
  <si>
    <t>TBL TOP-TABLE ACCESSORIES</t>
  </si>
  <si>
    <t>TBL TOP-SIPPIN' MUGS</t>
  </si>
  <si>
    <t>TBL TOP-FLOOR STANDS</t>
  </si>
  <si>
    <t>PREPAID FINANCIAL</t>
  </si>
  <si>
    <t>GIFT CARDS</t>
  </si>
  <si>
    <t>DEBIT CARDS</t>
  </si>
  <si>
    <t>ELECTRONIC COMMUNICATIONS</t>
  </si>
  <si>
    <t>PREPAID LONG DIST</t>
  </si>
  <si>
    <t>WIRELESS PHONE</t>
  </si>
  <si>
    <t>PPD WIRELESS</t>
  </si>
  <si>
    <t>BUTANE CYLINDER</t>
  </si>
  <si>
    <t>CYLINDER</t>
  </si>
  <si>
    <t>BUTANE-SHIPPER</t>
  </si>
  <si>
    <t>MISC GM</t>
  </si>
  <si>
    <t>RUG DOCTOR</t>
  </si>
  <si>
    <t>RUG DOCTOR-CLEANER</t>
  </si>
  <si>
    <t>RUG DOCTOR DEPOSIT</t>
  </si>
  <si>
    <t>AS SEEN ON TV</t>
  </si>
  <si>
    <t>AS SEEN ON TV - SHP/DSP</t>
  </si>
  <si>
    <t>GM MARK DOWN</t>
  </si>
  <si>
    <t>JEWELRY</t>
  </si>
  <si>
    <t>JEWELRY-MISC</t>
  </si>
  <si>
    <t>AB GM</t>
  </si>
  <si>
    <t>HBC</t>
  </si>
  <si>
    <t>UNSCANNED HBC</t>
  </si>
  <si>
    <t>NATURAL HBC</t>
  </si>
  <si>
    <t>NAT SUPPLEMENTS</t>
  </si>
  <si>
    <t>NAT REMEDIES</t>
  </si>
  <si>
    <t>NAT LOTION/CREAM</t>
  </si>
  <si>
    <t>NAT DENTAL</t>
  </si>
  <si>
    <t>NAT HAIR CARE</t>
  </si>
  <si>
    <t>NAT DEOD</t>
  </si>
  <si>
    <t>NAT BATH</t>
  </si>
  <si>
    <t>NAT MULTI VITAMINS-GENERAL</t>
  </si>
  <si>
    <t>NAT MULTI VITAMINS-CHILDS</t>
  </si>
  <si>
    <t>NAT LETTER-B</t>
  </si>
  <si>
    <t>NAT LETTER-B COMPLEX</t>
  </si>
  <si>
    <t>NAT LETTER-C</t>
  </si>
  <si>
    <t>NAT LETTER-E</t>
  </si>
  <si>
    <t>NAT MINERALS-CALCIUM</t>
  </si>
  <si>
    <t>NAT MINERALS-IRON</t>
  </si>
  <si>
    <t>NAT MINERALS-ZINC</t>
  </si>
  <si>
    <t>NAT MINERALS-ALL OTHER</t>
  </si>
  <si>
    <t>NAT HERBAL-ECHINACEA</t>
  </si>
  <si>
    <t>NAT HERBAL-GARLIC</t>
  </si>
  <si>
    <t>NAT HERBAL-GINKGO</t>
  </si>
  <si>
    <t>NAT HERBAL-GINSENG</t>
  </si>
  <si>
    <t>NAT HERBAL-KAVA KAVA</t>
  </si>
  <si>
    <t>NAT HERBAL-SAW PALMETTO</t>
  </si>
  <si>
    <t>NAT HERBAL-ST.JOHN'S WORT</t>
  </si>
  <si>
    <t>NAT HERBAL-SOY</t>
  </si>
  <si>
    <t>NAT HERBAL-VALERIAN</t>
  </si>
  <si>
    <t>NAT HERBAL-ALL OTHER</t>
  </si>
  <si>
    <t>NAT SUPPLEMENT-ACIDOPHILUS</t>
  </si>
  <si>
    <t>NAT SUPPLEMENT-AMINO ACIDS</t>
  </si>
  <si>
    <t>NAT SUPPLEMENT-DHEA</t>
  </si>
  <si>
    <t>NAT SPPLMT-FSH OIL FTTY ACID</t>
  </si>
  <si>
    <t>NAT SPPLMNT-GLUCOSAM/CHONDRO</t>
  </si>
  <si>
    <t>NAT SUPPLEMENT-LECITHIN</t>
  </si>
  <si>
    <t>NAT SUPPLEMENT-MELATONIN</t>
  </si>
  <si>
    <t>NAT SUPPLEMENT-MSM</t>
  </si>
  <si>
    <t>NAT SUPPLEMENT-ALL OTHER</t>
  </si>
  <si>
    <t>NAT WEIGHT GAIN</t>
  </si>
  <si>
    <t>NAT WEIGHT LOSS</t>
  </si>
  <si>
    <t>NAT SUPPLEMENTAL BEVERAGE</t>
  </si>
  <si>
    <t>NAT FLOOR STAND</t>
  </si>
  <si>
    <t>PHARMACY ITEMS</t>
  </si>
  <si>
    <t>MISCELLANEOUS</t>
  </si>
  <si>
    <t>CANES</t>
  </si>
  <si>
    <t>FLOORSTAND</t>
  </si>
  <si>
    <t>DIABETIC CARE</t>
  </si>
  <si>
    <t>ORGANIZERS</t>
  </si>
  <si>
    <t>APPAREL</t>
  </si>
  <si>
    <t>MISC</t>
  </si>
  <si>
    <t>REMEDIES</t>
  </si>
  <si>
    <t>VITAMINS</t>
  </si>
  <si>
    <t>NUTRITIONAL SUP</t>
  </si>
  <si>
    <t>GLUCOSE</t>
  </si>
  <si>
    <t>SKIN CARE</t>
  </si>
  <si>
    <t>FIRST AID</t>
  </si>
  <si>
    <t>FOOD TOPPINGS</t>
  </si>
  <si>
    <t>FOOD DESSERTS</t>
  </si>
  <si>
    <t>FOOD COOKIES</t>
  </si>
  <si>
    <t>FOOD BAKING</t>
  </si>
  <si>
    <t>FOOD CANDY</t>
  </si>
  <si>
    <t>S/F SWEETERS</t>
  </si>
  <si>
    <t>NATURAL HEALTH CARE</t>
  </si>
  <si>
    <t>NAT HEALTH CARE-HEALTH CARE</t>
  </si>
  <si>
    <t>APOTHECARY</t>
  </si>
  <si>
    <t>APOTHECARY-100</t>
  </si>
  <si>
    <t>COSMETICS</t>
  </si>
  <si>
    <t>COSMETIC-BLUSH</t>
  </si>
  <si>
    <t>COSMETIC-LIPSTICKS</t>
  </si>
  <si>
    <t>COSMETIC-EYEBROW/EYE LINER</t>
  </si>
  <si>
    <t>COSMETIC-EYE SHADOW</t>
  </si>
  <si>
    <t>COSMETIC-MASCARA</t>
  </si>
  <si>
    <t>COSMETIC-FACE POWDER</t>
  </si>
  <si>
    <t>COSMETIC-LIQUID FOUNDATION</t>
  </si>
  <si>
    <t>COSMETIC-FRAGRANCES</t>
  </si>
  <si>
    <t>COSMETIC-KITS</t>
  </si>
  <si>
    <t>COSMETIC-REMAINING</t>
  </si>
  <si>
    <t>COSMETIC-SPONGES-WEDGES-PADS</t>
  </si>
  <si>
    <t>COSMETIC-FLOOR STANDS</t>
  </si>
  <si>
    <t>COSMETIC-SP 002 110</t>
  </si>
  <si>
    <t>CBD-CANNABIDIOL</t>
  </si>
  <si>
    <t>CBD-TOPICALS</t>
  </si>
  <si>
    <t>CBD-SUPPLEMENTS</t>
  </si>
  <si>
    <t>CBD-OILS</t>
  </si>
  <si>
    <t>CBD-PET</t>
  </si>
  <si>
    <t>CBD-SKIN CARE</t>
  </si>
  <si>
    <t>TRIAL SIZE</t>
  </si>
  <si>
    <t>TRLSZ HAIR CARE</t>
  </si>
  <si>
    <t>TRLSZ FEM HYGIENE</t>
  </si>
  <si>
    <t>TRLSZ INCONTINENCE</t>
  </si>
  <si>
    <t>TRLSZ RAZORS</t>
  </si>
  <si>
    <t>TRLSZ DETERGENT</t>
  </si>
  <si>
    <t>TRLSZ BATH PRODUCTS</t>
  </si>
  <si>
    <t>TRLSZ BABY PRODUCTS</t>
  </si>
  <si>
    <t>TRLSZ HAND BODY LOTION</t>
  </si>
  <si>
    <t>TRLSZ SHAVING PRODUCTS</t>
  </si>
  <si>
    <t>TRLSZ ANALGESICS</t>
  </si>
  <si>
    <t>TRLSZ ORAL HYGIENE</t>
  </si>
  <si>
    <t>TRLSZ TRAVEL ACCESSORIES</t>
  </si>
  <si>
    <t>TRLSZ LOTIONS/FACIAL CRM</t>
  </si>
  <si>
    <t>TRLSZ DEODORANT</t>
  </si>
  <si>
    <t>TRLSZ COSMETICS</t>
  </si>
  <si>
    <t>TRIAL SZ BATH PRODUCTS</t>
  </si>
  <si>
    <t>TRLSZ FIRST AID</t>
  </si>
  <si>
    <t>TRLSZ EYE CARE</t>
  </si>
  <si>
    <t>TRLSZ FOOT CARE</t>
  </si>
  <si>
    <t>TRLSZ COUGH DROPS/LOZENGES</t>
  </si>
  <si>
    <t>TRLSZ SUN TAN</t>
  </si>
  <si>
    <t>TRLSZ SHIPPER DISPLAY</t>
  </si>
  <si>
    <t>NAIL CARE</t>
  </si>
  <si>
    <t>NAIL-POLISH</t>
  </si>
  <si>
    <t>NAIL-ACCESSORIES</t>
  </si>
  <si>
    <t>NAIL-POLISH REMOVER</t>
  </si>
  <si>
    <t>NAIL FLOOR STAND</t>
  </si>
  <si>
    <t>SUN PREPARATIONS</t>
  </si>
  <si>
    <t>SUN PREP-TANNING 0-4</t>
  </si>
  <si>
    <t>SUN PREP-ACTIVE 5-15</t>
  </si>
  <si>
    <t>SUN PREP-ADULT PROTECTIONS16+</t>
  </si>
  <si>
    <t>SUN PREP-CHILDS PROTECTION</t>
  </si>
  <si>
    <t>SUN PREP-SPORT</t>
  </si>
  <si>
    <t>SUN PREP-SUNLESS TANNING</t>
  </si>
  <si>
    <t>SUN PREP-AFTER SUN</t>
  </si>
  <si>
    <t>SUN PREP-BURN RELIEF</t>
  </si>
  <si>
    <t>SUN PREP-OTHER</t>
  </si>
  <si>
    <t>SUN PREP-FLOOR STANDS</t>
  </si>
  <si>
    <t>LOTIONS/CREMES</t>
  </si>
  <si>
    <t>LOTION-FACIAL CREAMS/SCRUBS</t>
  </si>
  <si>
    <t>LOTION-HAND/BODY</t>
  </si>
  <si>
    <t>LOTION-ACNE</t>
  </si>
  <si>
    <t>LOTION-FACIAL CLEANSERS</t>
  </si>
  <si>
    <t>LOTION-TRIAL SIZE</t>
  </si>
  <si>
    <t>LOTION-FLOOR STANDS</t>
  </si>
  <si>
    <t>BATH PRODUCTS</t>
  </si>
  <si>
    <t>BATH-LQ BATH&amp;BODY</t>
  </si>
  <si>
    <t>BATH-HAIR REMOVERS</t>
  </si>
  <si>
    <t>BATH-OIL LIQUID</t>
  </si>
  <si>
    <t>BATH-MISC PRODUCTS</t>
  </si>
  <si>
    <t>BATH-BODY WASH</t>
  </si>
  <si>
    <t>BATH-CHILDREN BATH PRODUCTS</t>
  </si>
  <si>
    <t>BATH-ADULT</t>
  </si>
  <si>
    <t>BATH-SPONGES/LOOFA</t>
  </si>
  <si>
    <t>BATH-TALCUM/DUSTING POWDER</t>
  </si>
  <si>
    <t>BATH-BATH BOUTIQUE</t>
  </si>
  <si>
    <t>BATH-FLOOR STANDS</t>
  </si>
  <si>
    <t>BATH-TRIAL</t>
  </si>
  <si>
    <t>DEODORANTS</t>
  </si>
  <si>
    <t>DEODORANT-STICKS/SOLIDS</t>
  </si>
  <si>
    <t>DEODORANT-ROLL ONS</t>
  </si>
  <si>
    <t>DEODORANT-AEROSOLS</t>
  </si>
  <si>
    <t>DEODORANT-CLEAR/GELS</t>
  </si>
  <si>
    <t>DEODORANT-PERSONAL FRESHNER</t>
  </si>
  <si>
    <t>DEODORANT-WIPES</t>
  </si>
  <si>
    <t>DEODORANT-MENS AERO</t>
  </si>
  <si>
    <t>DEODORANT-MENS BODY SPRAY</t>
  </si>
  <si>
    <t>DEODORANT-MENS SOLIDS/STICK</t>
  </si>
  <si>
    <t>DEODORANT-MENS GEL</t>
  </si>
  <si>
    <t>DEODORANT-MENS ROLL ON</t>
  </si>
  <si>
    <t>DEODORANT-MENS SOLIDS</t>
  </si>
  <si>
    <t>DEODORANT- WOMANS AERO</t>
  </si>
  <si>
    <t>DEODORANT- WOMANS BODY SPRAY</t>
  </si>
  <si>
    <t>DEODORANT- WOMANS CLR SOLID</t>
  </si>
  <si>
    <t>DEODORANT-WOMANS GEL</t>
  </si>
  <si>
    <t>DEODORANT-WOMANS ROLL ON</t>
  </si>
  <si>
    <t>DEODORANT- WOMANS SOLIDS</t>
  </si>
  <si>
    <t>DEODORANT- TEENS</t>
  </si>
  <si>
    <t>DEODORANT-FLOOR STANDS</t>
  </si>
  <si>
    <t>DEODORANT- NATURAL</t>
  </si>
  <si>
    <t>DEODORANT TRIAL</t>
  </si>
  <si>
    <t>DEODORANT-MAX PACK</t>
  </si>
  <si>
    <t>HAIR COLORINGS</t>
  </si>
  <si>
    <t>HAIR COLORING</t>
  </si>
  <si>
    <t>PERMANENTS</t>
  </si>
  <si>
    <t>HAIR COLOR-FLOOR STANDS</t>
  </si>
  <si>
    <t>SHAMPOO/CONDITIONERS</t>
  </si>
  <si>
    <t>SHAMPOO</t>
  </si>
  <si>
    <t>CONDITIONERS</t>
  </si>
  <si>
    <t>DANDRUFF SHAMPOO</t>
  </si>
  <si>
    <t>PROFESSIONAL</t>
  </si>
  <si>
    <t>MENS</t>
  </si>
  <si>
    <t>SHAMPOO/COND-FLOOR STANDS</t>
  </si>
  <si>
    <t>SHAMP/COND- MAX PK</t>
  </si>
  <si>
    <t>PROFESSIONAL HAIR CARE</t>
  </si>
  <si>
    <t>PROFESSIONAL-SHAMP/COND</t>
  </si>
  <si>
    <t>PROFESSIONAL-FIXATIVES</t>
  </si>
  <si>
    <t>PROFESSIONAL-NAIL CARE</t>
  </si>
  <si>
    <t>PROFESSIONAL-FLOOR STANDS</t>
  </si>
  <si>
    <t>HAIR CARE</t>
  </si>
  <si>
    <t>HAIR SPRAY</t>
  </si>
  <si>
    <t>FIXATIVES</t>
  </si>
  <si>
    <t>TREATMENTS</t>
  </si>
  <si>
    <t>HAIR CARE - MENS</t>
  </si>
  <si>
    <t>HAIR CARE-FLOOR STANDS</t>
  </si>
  <si>
    <t>HAIR CARE - PALLET</t>
  </si>
  <si>
    <t>HOME HEALTH</t>
  </si>
  <si>
    <t>HOME HEALTH-BATH SAFETY</t>
  </si>
  <si>
    <t>HOME HEALTH-MOBILITY</t>
  </si>
  <si>
    <t>HOME HEALTH-PERSONAL CARE</t>
  </si>
  <si>
    <t>HOME HEALTH-ASSISTED LIVING</t>
  </si>
  <si>
    <t>ETHNIC</t>
  </si>
  <si>
    <t>ETHNIC - AA SHAMP/COM</t>
  </si>
  <si>
    <t>ETHNIC - AA HAIR COLOR</t>
  </si>
  <si>
    <t>ETHNIC - AA HAIR STYLING</t>
  </si>
  <si>
    <t>ETHNIC - AA RELAXER</t>
  </si>
  <si>
    <t>ETHNIC - AA SHAVE</t>
  </si>
  <si>
    <t>ETHNIC - AA SKIN CARE</t>
  </si>
  <si>
    <t>ETHNIC HAIR CARE</t>
  </si>
  <si>
    <t>ETHNIC SKIN CARE</t>
  </si>
  <si>
    <t>ETHNIC MISCELLANEOUS</t>
  </si>
  <si>
    <t>ETHNIC SHIPPERS/PALLETS</t>
  </si>
  <si>
    <t>MEN'S</t>
  </si>
  <si>
    <t>PRE SHAVE COSMETICS</t>
  </si>
  <si>
    <t>MEN'S &amp; WOMEN'S SHAVE CRM/GEL</t>
  </si>
  <si>
    <t>MEN'S-GROOMING</t>
  </si>
  <si>
    <t>MEN'S-COLOGNE/LOTION</t>
  </si>
  <si>
    <t>MEN'S FACIAL CLEANSER</t>
  </si>
  <si>
    <t>MEN'S-FLOOR STANDS</t>
  </si>
  <si>
    <t>RAZORS/RAZOR BLADES</t>
  </si>
  <si>
    <t>RAZOR-DISPOSABLES</t>
  </si>
  <si>
    <t>RAZOR-HAIR REMOVER</t>
  </si>
  <si>
    <t>RAZOR-BLADES</t>
  </si>
  <si>
    <t>RAZOR-NON-DISPOSABLE</t>
  </si>
  <si>
    <t>RAZORS/BLADES-FLOOR STANDS</t>
  </si>
  <si>
    <t>RAZOR-TRIAL 002 320</t>
  </si>
  <si>
    <t>FAMILY PLANNING</t>
  </si>
  <si>
    <t>PREGNANCY TEST KITS 330</t>
  </si>
  <si>
    <t>WOMENS HEALTH</t>
  </si>
  <si>
    <t>CONTRACEPTIVES-FEMALE</t>
  </si>
  <si>
    <t>CONTRACEPTIVES-MALE</t>
  </si>
  <si>
    <t>FAMILY PLANNING-FLOOR STANDS</t>
  </si>
  <si>
    <t>ENHANCEMENT</t>
  </si>
  <si>
    <t>FEM HYGIENE</t>
  </si>
  <si>
    <t>FEM HYGIENE-SANITARY NAPKINS</t>
  </si>
  <si>
    <t>FEM HYGIENE-PANTI LINERS</t>
  </si>
  <si>
    <t>FEM HYGIENE-TAMPONS</t>
  </si>
  <si>
    <t>FEM HYGIENE-DOUCHES</t>
  </si>
  <si>
    <t>FEM HYGIENE-VAGINAL CREAMS</t>
  </si>
  <si>
    <t>FEM HYGIENE-SPRAYS/TOWELETTES</t>
  </si>
  <si>
    <t>FEM HYGIENE-ANALGESICS</t>
  </si>
  <si>
    <t>FEM HYGIENE-FLOOR STANDS</t>
  </si>
  <si>
    <t>FEM HYGIENE-SHIPPER</t>
  </si>
  <si>
    <t>ADULT INCONTINENCE</t>
  </si>
  <si>
    <t>AD ADULT INCONTINENCE</t>
  </si>
  <si>
    <t>FLOORSTAND/DISPLAY</t>
  </si>
  <si>
    <t>CHECKSTAND MERCHANDISE</t>
  </si>
  <si>
    <t>CHECKSTAND- EYE CARE</t>
  </si>
  <si>
    <t>CHECKSTAND- SELF DIAGNOSIS</t>
  </si>
  <si>
    <t>CHECKSTAND- ANALGESICS</t>
  </si>
  <si>
    <t>CHECKSTAND-COUGH COLD</t>
  </si>
  <si>
    <t>CHECKSTAND-MOUTH FRESHNER</t>
  </si>
  <si>
    <t>CHECKSTAND-ALLERGY</t>
  </si>
  <si>
    <t>CHECKSTAND-ANTACID/LAXATIVE</t>
  </si>
  <si>
    <t>CHECKSTAND-SHOE POLISH</t>
  </si>
  <si>
    <t>CHECKSTAND-AIR FRESHNER</t>
  </si>
  <si>
    <t>CHECKSTAND- LIP CARE</t>
  </si>
  <si>
    <t>CHECKSTAND-SHIPPER</t>
  </si>
  <si>
    <t>MOUTHWASHES/SPRAYS</t>
  </si>
  <si>
    <t>MOUTHWASH</t>
  </si>
  <si>
    <t>MOUTHWASH-WHITENING</t>
  </si>
  <si>
    <t>MOUTH SPRAYS</t>
  </si>
  <si>
    <t>MOUTHWASH-KIDS</t>
  </si>
  <si>
    <t>MOUTHWASH-FLOOR STANDS</t>
  </si>
  <si>
    <t>MOUTHWASH-FG 002 400</t>
  </si>
  <si>
    <t>DENTAL</t>
  </si>
  <si>
    <t>DENTAL-KIDS</t>
  </si>
  <si>
    <t>TOOTHBRUSHES</t>
  </si>
  <si>
    <t>ELECTRIC TOOTHBRUSHES</t>
  </si>
  <si>
    <t>WHITENERS/SPECIALTY</t>
  </si>
  <si>
    <t>TOOTHPASTE/POWDER</t>
  </si>
  <si>
    <t>TOOTHBRUSHES-FLOOR STANDS</t>
  </si>
  <si>
    <t>DENTAL-MAX PACK</t>
  </si>
  <si>
    <t>ORAL HYGIENE</t>
  </si>
  <si>
    <t>DENTAL FLOSS</t>
  </si>
  <si>
    <t>LIP CARE</t>
  </si>
  <si>
    <t>INTERDENTAL</t>
  </si>
  <si>
    <t>TOOTH/GUM ANALGESICS</t>
  </si>
  <si>
    <t>PROD-ADHESIVES</t>
  </si>
  <si>
    <t>CLEANERS</t>
  </si>
  <si>
    <t>GUMS</t>
  </si>
  <si>
    <t>ORAL HYGIENE -ACCESSORIES</t>
  </si>
  <si>
    <t>DENTAL REPAIR</t>
  </si>
  <si>
    <t>ORAL HYGIENE-FLOOR STANDS</t>
  </si>
  <si>
    <t>ANALGESICS</t>
  </si>
  <si>
    <t>ANALGESICS-THERMOMETERS</t>
  </si>
  <si>
    <t>ANALGESICS-CHILDREN'S</t>
  </si>
  <si>
    <t>ANALGESICS-TOPICAL GELS/CREAMS</t>
  </si>
  <si>
    <t>ANALGESICS-ARTHRITIS/BACKACHE</t>
  </si>
  <si>
    <t>ANALGESICS-PRE MENSTRUAL</t>
  </si>
  <si>
    <t>ANALGESICS-ACETAMINOPHEN</t>
  </si>
  <si>
    <t>ANALGESICS-PAD/PATCH</t>
  </si>
  <si>
    <t>ANALGESICS-ASPIRIN</t>
  </si>
  <si>
    <t>ANALGESICS-IBUPROPHEN/NAPROSYN</t>
  </si>
  <si>
    <t>ANALGESICS-MOTION</t>
  </si>
  <si>
    <t>ANALGESICS-STIMULANTS</t>
  </si>
  <si>
    <t>ANALGESICS-SEDATIVES</t>
  </si>
  <si>
    <t>ANALGESICS-FLOOR STANDS</t>
  </si>
  <si>
    <t>ANALGESICS-TRIAL 002 450</t>
  </si>
  <si>
    <t>COUGH/COLD</t>
  </si>
  <si>
    <t>SMOKING DETERRENTS</t>
  </si>
  <si>
    <t>COLD-CHILDREN TAB/CAPS</t>
  </si>
  <si>
    <t>COLD-CHILD COLD PSE</t>
  </si>
  <si>
    <t>COLD-ADULT COLD PSE</t>
  </si>
  <si>
    <t>COLD-SINUS / ALLERGY</t>
  </si>
  <si>
    <t>COLD-COUGH THERMOMETERS</t>
  </si>
  <si>
    <t>COLD-ADULT TABS/CAPS</t>
  </si>
  <si>
    <t>COLD-COUGH SYRUP</t>
  </si>
  <si>
    <t>COLD-CHILDREN COUGH SYRUP</t>
  </si>
  <si>
    <t>COLD-OINTMENT</t>
  </si>
  <si>
    <t>COLD-NASAL PRODUCTS</t>
  </si>
  <si>
    <t>COLD-VAPORIZERS/ADDITIVES</t>
  </si>
  <si>
    <t>COLD-HOMEOPATHIC</t>
  </si>
  <si>
    <t>COLD-FLOOR STANDS</t>
  </si>
  <si>
    <t>COUGH DROPS/LOZENGES</t>
  </si>
  <si>
    <t>COUGH DROPS</t>
  </si>
  <si>
    <t>SORE THROAT LOZENGES</t>
  </si>
  <si>
    <t>COUGH STRIPS</t>
  </si>
  <si>
    <t>THROAT SPRAY</t>
  </si>
  <si>
    <t>COUGH DROPS-FLOOR STANDS</t>
  </si>
  <si>
    <t>EYE/EAR CARE</t>
  </si>
  <si>
    <t>EYE/EAR-EYE DROPS</t>
  </si>
  <si>
    <t>EYE/EAR-HARD LENS</t>
  </si>
  <si>
    <t>EYE/EAR-SOFT LENS</t>
  </si>
  <si>
    <t>EYE/EAR-EYE CARE REMAINING</t>
  </si>
  <si>
    <t>EYE/EAR-EAR CARE</t>
  </si>
  <si>
    <t>EYE/EAR-EAR PLUGS</t>
  </si>
  <si>
    <t>EYE/EAR-FLOOR STANDS</t>
  </si>
  <si>
    <t>VITAMINS-NATIONAL BRANDS</t>
  </si>
  <si>
    <t>MULTI VITAMINS-GENERAL</t>
  </si>
  <si>
    <t>VITAMINS-PRIVATE LABEL</t>
  </si>
  <si>
    <t>MULTI VITAMINS-CHILDS</t>
  </si>
  <si>
    <t>VITAMINS-NATURAL</t>
  </si>
  <si>
    <t>MULTI VITAMINS-SENIORS</t>
  </si>
  <si>
    <t>VITAMINS-MAX PAK</t>
  </si>
  <si>
    <t>VITAMINS-GENERIC</t>
  </si>
  <si>
    <t>LETTER-A &amp; D</t>
  </si>
  <si>
    <t>LETTER-B</t>
  </si>
  <si>
    <t>LETTER-B COMPLEX</t>
  </si>
  <si>
    <t>VITAMINS- VALUE PACK</t>
  </si>
  <si>
    <t>LETTER-C</t>
  </si>
  <si>
    <t>LETTER-E</t>
  </si>
  <si>
    <t>LETTER-ALL OTHER</t>
  </si>
  <si>
    <t>MINERALS-CALCIUM</t>
  </si>
  <si>
    <t>MINERALS-IRON</t>
  </si>
  <si>
    <t>MINERALS-ZINC</t>
  </si>
  <si>
    <t>MINERALS-ALL OTHER</t>
  </si>
  <si>
    <t>HERBAL-ECHINACEA</t>
  </si>
  <si>
    <t>HERBAL-GARLIC</t>
  </si>
  <si>
    <t>HERBAL-GINKGO</t>
  </si>
  <si>
    <t>HERBAL-GINSENG</t>
  </si>
  <si>
    <t>HERBAL-KAVA KAVA</t>
  </si>
  <si>
    <t>HERBAL-SAW PALMETTO</t>
  </si>
  <si>
    <t>HERBAL-ST.JOHN'S WORT</t>
  </si>
  <si>
    <t>HERBAL-SOY</t>
  </si>
  <si>
    <t>HERBAL-VALERIAN</t>
  </si>
  <si>
    <t>HERBAL-ALL OTHERS</t>
  </si>
  <si>
    <t>SUPPLEMENT-ACIDOPHILUS</t>
  </si>
  <si>
    <t>SUPPLEMENT-CO ENZYME Q-10</t>
  </si>
  <si>
    <t>SUPPLEMENT-FISH OIL FATTY ACID</t>
  </si>
  <si>
    <t>SUPPLEMENT-GLCOSMINE/CHNDRO</t>
  </si>
  <si>
    <t>SUPPLEMENT-LECITHIN</t>
  </si>
  <si>
    <t>SUPPLEMENT-MELATONIN</t>
  </si>
  <si>
    <t>SUPPLEMENT-MSM</t>
  </si>
  <si>
    <t>SUPPLEMENT-ALL OTHER</t>
  </si>
  <si>
    <t>VITAMINS-FLOOR STANDS</t>
  </si>
  <si>
    <t>SPORTS NUTRITION</t>
  </si>
  <si>
    <t>SPORTS NUTR-ENERGY SHOT</t>
  </si>
  <si>
    <t>SPORTS NUTR-NUTRITION BAR</t>
  </si>
  <si>
    <t>SPORTS NUTR-PROTEIN POWDER</t>
  </si>
  <si>
    <t>SPORTS NUTR-RTD PROTEIN</t>
  </si>
  <si>
    <t>SPORTS NUTR-MAX PK</t>
  </si>
  <si>
    <t>SPORTS NUTR-MISC</t>
  </si>
  <si>
    <t>SPORTS NUTR-SHIPPER</t>
  </si>
  <si>
    <t>DIETARY SUPPLEMENTS</t>
  </si>
  <si>
    <t>DIET SUPPL-FS/NO TAX</t>
  </si>
  <si>
    <t>DIET SUPPL-MISC(DT PILL/DRNK)</t>
  </si>
  <si>
    <t>DIET SUPPL-NO FS/TAX</t>
  </si>
  <si>
    <t>DIET SUPPL-FS/TAX</t>
  </si>
  <si>
    <t>DIET SUPPL-FLOOR STANDS</t>
  </si>
  <si>
    <t>ANTACIDS</t>
  </si>
  <si>
    <t>ANTACIDS/STOMACH RELIEF</t>
  </si>
  <si>
    <t>HEMMORRODIALS</t>
  </si>
  <si>
    <t>ANTACIDS-FOOD SUPPLEMENTS</t>
  </si>
  <si>
    <t>GASTROINTESTINAL CHILDRENS</t>
  </si>
  <si>
    <t>LAXATIVES</t>
  </si>
  <si>
    <t>ANTI-DIARRHEAL</t>
  </si>
  <si>
    <t>ANTACIDS-FLOOR STANDS</t>
  </si>
  <si>
    <t>FIRST AID-BANDAGES</t>
  </si>
  <si>
    <t>FIRST AID-MEDICATION 660</t>
  </si>
  <si>
    <t>FIRST AID-HOME WOUND</t>
  </si>
  <si>
    <t>FIRST AID-LINAMENTS</t>
  </si>
  <si>
    <t>FIRST AID-LICE TREATMENTS</t>
  </si>
  <si>
    <t>1ST AID TRMT/COTTN BALL/Q-TIPS</t>
  </si>
  <si>
    <t>INSECT SPRAY</t>
  </si>
  <si>
    <t>ELASTIC SUPPORT</t>
  </si>
  <si>
    <t>FIRST AID KITS</t>
  </si>
  <si>
    <t>ICE PACKS</t>
  </si>
  <si>
    <t>FIRST AID-HEATING PADS</t>
  </si>
  <si>
    <t>PREVENTION/PROTECTION</t>
  </si>
  <si>
    <t>FIRST AID-FLOOR STANDS</t>
  </si>
  <si>
    <t>FOOT PRODUCTS</t>
  </si>
  <si>
    <t>FOOT PREP/ATHLETES FOOT</t>
  </si>
  <si>
    <t>FOOT PRODUCT-FLOOR STANDS</t>
  </si>
  <si>
    <t>Books/Magazines</t>
  </si>
  <si>
    <t>UNSCANNED BOOKS</t>
  </si>
  <si>
    <t>NEWSPAPERS</t>
  </si>
  <si>
    <t>NEWSPAPERS-DAILY</t>
  </si>
  <si>
    <t>NEWSPAPERS-SUNDAY</t>
  </si>
  <si>
    <t>ETD - BOOKS</t>
  </si>
  <si>
    <t>ETD-HARDCOVER BOOKS</t>
  </si>
  <si>
    <t>ETD-PAPERBACK &amp; CHILDRENS</t>
  </si>
  <si>
    <t>ETD-CHILDERNS BOOKS</t>
  </si>
  <si>
    <t>ETD-COOKBOOKS</t>
  </si>
  <si>
    <t>ETD-DICTIONARY/PUZZLES/ETC</t>
  </si>
  <si>
    <t>ETD-TRADING/COLLECTOR CARDS</t>
  </si>
  <si>
    <t>ETD-RELIGIOUS/SELFHLP BOOKS</t>
  </si>
  <si>
    <t>ETD-CD'S AND CASSETTES</t>
  </si>
  <si>
    <t>ETD-MAPS BOOKS</t>
  </si>
  <si>
    <t>ETD-BOOK FLOOR STANDS</t>
  </si>
  <si>
    <t>ETD - MAGAZINES</t>
  </si>
  <si>
    <t>ETD-CAL ALM TAX GUIDES</t>
  </si>
  <si>
    <t>ETD-CHRISTMAS</t>
  </si>
  <si>
    <t>ETD-ANIMALS</t>
  </si>
  <si>
    <t>ETD-ART LITERARY SOCIAL</t>
  </si>
  <si>
    <t>ETD-ASTROLOGY</t>
  </si>
  <si>
    <t>ETD-AUDIO/VIDEO</t>
  </si>
  <si>
    <t>ETD-AUTOMOTIVE</t>
  </si>
  <si>
    <t>ETD-AVIATION</t>
  </si>
  <si>
    <t>ETD-BOATING</t>
  </si>
  <si>
    <t>ETD-MOTORCYCLES</t>
  </si>
  <si>
    <t>ETD-BRIDAL</t>
  </si>
  <si>
    <t>ETD-BUSINESS</t>
  </si>
  <si>
    <t>ETD-MILITARY/WAR</t>
  </si>
  <si>
    <t>ETD-CARTOONS/HUMOR</t>
  </si>
  <si>
    <t>ETD-CHILDRENS</t>
  </si>
  <si>
    <t>ETD-COMICS</t>
  </si>
  <si>
    <t>ETD-SPANISH</t>
  </si>
  <si>
    <t>ETD-COMPUTERS</t>
  </si>
  <si>
    <t>ETD-CROSSWORDS</t>
  </si>
  <si>
    <t>ETD-CYCLING</t>
  </si>
  <si>
    <t>ETD-DETECTIVE</t>
  </si>
  <si>
    <t>ETD-ENTERTAINMENT</t>
  </si>
  <si>
    <t>ETD-HIGH PERF REVIEW</t>
  </si>
  <si>
    <t>ETD-ETHNICS</t>
  </si>
  <si>
    <t>ETD-FOOD</t>
  </si>
  <si>
    <t>ETD-GENERAL INTEREST</t>
  </si>
  <si>
    <t>ETD-HEALTH/FITNESS</t>
  </si>
  <si>
    <t>ETD-HOBBIES</t>
  </si>
  <si>
    <t>ETD-HOME/GARDEN</t>
  </si>
  <si>
    <t>ETD-HOME CRAFTS</t>
  </si>
  <si>
    <t>ETD-HUNTING/FISHING</t>
  </si>
  <si>
    <t>ETD-INDOOR SPORTS</t>
  </si>
  <si>
    <t>ETD-MEN'S SOPHIST</t>
  </si>
  <si>
    <t>ETD-MEN'S GENERAL</t>
  </si>
  <si>
    <t>ETD-MOVIES</t>
  </si>
  <si>
    <t>ETD-MUSIC</t>
  </si>
  <si>
    <t>ETD-WEEKLIES</t>
  </si>
  <si>
    <t>ETD-GUNS</t>
  </si>
  <si>
    <t>ETD-PHOTOGRAPHY</t>
  </si>
  <si>
    <t>ETD-REGIONAL</t>
  </si>
  <si>
    <t>ETD-ROMANCE</t>
  </si>
  <si>
    <t>ETD-SCIENCE FICTION</t>
  </si>
  <si>
    <t>ETD-SCIENCE/MECHANICAL</t>
  </si>
  <si>
    <t>ETD-OUTDOOR SPORTS</t>
  </si>
  <si>
    <t>ETD-TEENAGE</t>
  </si>
  <si>
    <t>ETD-TELEVISION</t>
  </si>
  <si>
    <t>ETD-TRAVEL</t>
  </si>
  <si>
    <t>ETD-WOMEN'S GENERAL</t>
  </si>
  <si>
    <t>ETD-WOMEN'S SOPHISTICATE</t>
  </si>
  <si>
    <t>ETD-MISCELLANEOUS</t>
  </si>
  <si>
    <t>ETD-KIDS COLORING &amp; PAINTING</t>
  </si>
  <si>
    <t>SUBSCRIPTION ISSUES</t>
  </si>
  <si>
    <t>MAGAZINES INACTIVE FOR CREDIT</t>
  </si>
  <si>
    <t>CHECKSTAND TITLES</t>
  </si>
  <si>
    <t>Pharmacy</t>
  </si>
  <si>
    <t>UNSCANNED PHARMACY</t>
  </si>
  <si>
    <t>PHARMACY WAREHOUSE</t>
  </si>
  <si>
    <t>RX ONLY NON CONTROLLED</t>
  </si>
  <si>
    <t>SCHEDULE 2</t>
  </si>
  <si>
    <t>SCHEDULE 3</t>
  </si>
  <si>
    <t>SCHEDULE 4</t>
  </si>
  <si>
    <t>OTC-OVER THE COUNTER</t>
  </si>
  <si>
    <t>PHARMACY WAREHOUSE-MISC</t>
  </si>
  <si>
    <t>PHARMACY 096</t>
  </si>
  <si>
    <t>PHARMACY-MISCELLANEOUS</t>
  </si>
  <si>
    <t>DIABETIC-METERS</t>
  </si>
  <si>
    <t>DIABETIC-STRIPS</t>
  </si>
  <si>
    <t>DIABETIC-MISCELLANEOUS</t>
  </si>
  <si>
    <t>UNSCANNED RX</t>
  </si>
  <si>
    <t>Bakery</t>
  </si>
  <si>
    <t>Unscanned Bakery</t>
  </si>
  <si>
    <t>Bakery Mark Down</t>
  </si>
  <si>
    <t>BAKERY PARTY TRAY</t>
  </si>
  <si>
    <t>PARTY TRAYS ALL</t>
  </si>
  <si>
    <t>BAKERY SPECIALTY</t>
  </si>
  <si>
    <t>GELATO</t>
  </si>
  <si>
    <t>BAKERY- GLUTEN FREE</t>
  </si>
  <si>
    <t>BAKERY-GLUTEN FREE</t>
  </si>
  <si>
    <t>Dessert - Pie</t>
  </si>
  <si>
    <t>Fruit - 6 in</t>
  </si>
  <si>
    <t>Fruit - 7 in</t>
  </si>
  <si>
    <t>Fruit - 8 in</t>
  </si>
  <si>
    <t>Fruit - 9 in</t>
  </si>
  <si>
    <t>Fruit - 10 in</t>
  </si>
  <si>
    <t>Fruit - 11 in</t>
  </si>
  <si>
    <t>Fruit - 12 in</t>
  </si>
  <si>
    <t>NSA Fruit - 6 in</t>
  </si>
  <si>
    <t>NSA Fruit - 7 in</t>
  </si>
  <si>
    <t>NSA Fruit - 8 in</t>
  </si>
  <si>
    <t>NSA Fruit - 9 in</t>
  </si>
  <si>
    <t>NSA Fruit - 10 in</t>
  </si>
  <si>
    <t>Creme - 6 in</t>
  </si>
  <si>
    <t>Creme - 7 in</t>
  </si>
  <si>
    <t>Creme - 8 in</t>
  </si>
  <si>
    <t>Creme - 9 in</t>
  </si>
  <si>
    <t>Creme - 10 in</t>
  </si>
  <si>
    <t>Half Pie</t>
  </si>
  <si>
    <t>Meringue - 6 in</t>
  </si>
  <si>
    <t>Meringue - 7 in</t>
  </si>
  <si>
    <t>Meringue - 8 in</t>
  </si>
  <si>
    <t>Meringue - 9 in</t>
  </si>
  <si>
    <t>Meringue - 10 in</t>
  </si>
  <si>
    <t>Custard - 6 in</t>
  </si>
  <si>
    <t>Custard - 7 in</t>
  </si>
  <si>
    <t>Custard - 8 in</t>
  </si>
  <si>
    <t>Custard - 9 in</t>
  </si>
  <si>
    <t>Custard - 10 in</t>
  </si>
  <si>
    <t>Specialty - 6 in</t>
  </si>
  <si>
    <t>Specialty - 7 in</t>
  </si>
  <si>
    <t>Specialty - 8 in</t>
  </si>
  <si>
    <t>Specialty - 9 in</t>
  </si>
  <si>
    <t>Specialty - 10 in</t>
  </si>
  <si>
    <t>Seasonal - 4 in</t>
  </si>
  <si>
    <t>Seasonal - 7 in</t>
  </si>
  <si>
    <t>Seasonal - 8 in</t>
  </si>
  <si>
    <t>Seasonal - 9 in</t>
  </si>
  <si>
    <t>Seasonal - 10 in</t>
  </si>
  <si>
    <t>Seasonal - 11 in</t>
  </si>
  <si>
    <t>Ready to Sell - 6 in</t>
  </si>
  <si>
    <t>Ready to Sell - 7 in</t>
  </si>
  <si>
    <t>Ready to Sell - 8 in</t>
  </si>
  <si>
    <t>Ready to Sell - 9 in</t>
  </si>
  <si>
    <t>Ready to Sell - 10 in</t>
  </si>
  <si>
    <t>Dessert - Cake Decorated</t>
  </si>
  <si>
    <t>Everyday - Single Layer</t>
  </si>
  <si>
    <t>Everyday - Multi Layer</t>
  </si>
  <si>
    <t>Everyday - 1/4 sheet</t>
  </si>
  <si>
    <t>Everyday - 1/2 full sheets</t>
  </si>
  <si>
    <t>Everyday - 1/8 full sheets</t>
  </si>
  <si>
    <t>Everyday - Seasonal</t>
  </si>
  <si>
    <t>Specialty - Single Layer</t>
  </si>
  <si>
    <t>Specialty - Multi Layer</t>
  </si>
  <si>
    <t>Specialty - 1/4 sheet</t>
  </si>
  <si>
    <t>Specialty - 1/2 full sheets</t>
  </si>
  <si>
    <t>Specialty - 1/8 sheets</t>
  </si>
  <si>
    <t>Specialty - Seasonal</t>
  </si>
  <si>
    <t>Occasion - Single Layer</t>
  </si>
  <si>
    <t>Occasion - Multi Layer</t>
  </si>
  <si>
    <t>Occasion - 1/4 sheet</t>
  </si>
  <si>
    <t>Occasion - 1/2 full sheets</t>
  </si>
  <si>
    <t>Occasion - Seasonal</t>
  </si>
  <si>
    <t>Kids - Single Layer</t>
  </si>
  <si>
    <t>Kids - Multi Layer</t>
  </si>
  <si>
    <t>Kids - 1/4 sheet</t>
  </si>
  <si>
    <t>Kids - 1/2 full sheets</t>
  </si>
  <si>
    <t>Kids - Seasonal</t>
  </si>
  <si>
    <t>Cupcake - Single</t>
  </si>
  <si>
    <t>Cupcake - 6 count</t>
  </si>
  <si>
    <t>Cupcake - 12 count</t>
  </si>
  <si>
    <t>Cupcake - 24 count</t>
  </si>
  <si>
    <t>Cupcake - By Count</t>
  </si>
  <si>
    <t>Cupcake - Kids</t>
  </si>
  <si>
    <t>Cupcake - Mini</t>
  </si>
  <si>
    <t>Cupcake - Trays</t>
  </si>
  <si>
    <t>Cupcake - Two Bite</t>
  </si>
  <si>
    <t>Tres Leche - Single Layer</t>
  </si>
  <si>
    <t>Tres Leche - Multi Layer</t>
  </si>
  <si>
    <t>Tres Leche - 1/4 sheet</t>
  </si>
  <si>
    <t>Tres Leche - 1/2 full sheets</t>
  </si>
  <si>
    <t>Tres Leche - Seasonal</t>
  </si>
  <si>
    <t>Party Trays - Single Layer</t>
  </si>
  <si>
    <t>Party Trays - Multi Layer</t>
  </si>
  <si>
    <t>Party Trays - 1/4 sheet</t>
  </si>
  <si>
    <t>Party Trays - 1/2 full sheets</t>
  </si>
  <si>
    <t>Party Trays - Seasonal</t>
  </si>
  <si>
    <t>Single Serve - Cake/Dessert</t>
  </si>
  <si>
    <t>Ready to Sell - Multi Layer</t>
  </si>
  <si>
    <t>Ready to Sell - 1/4 sheet</t>
  </si>
  <si>
    <t>Ready to Sell - 1/2 full sheet</t>
  </si>
  <si>
    <t>Ready to Sell - Seasonal</t>
  </si>
  <si>
    <t>Seasonal - Single Layer</t>
  </si>
  <si>
    <t>Seasonal - Multi Layer</t>
  </si>
  <si>
    <t>Seasonal - 1/4 sheet</t>
  </si>
  <si>
    <t>Seasonal - 1/2 full sheets</t>
  </si>
  <si>
    <t>Seasonal - Specialty</t>
  </si>
  <si>
    <t>NSA - Single</t>
  </si>
  <si>
    <t>NSA - Sheet Cake</t>
  </si>
  <si>
    <t>NSA - Seasonal</t>
  </si>
  <si>
    <t>ICINGS &amp; TOPPINGS</t>
  </si>
  <si>
    <t>Dessert - Cake Prepared</t>
  </si>
  <si>
    <t>Single Serve - Baby Cake</t>
  </si>
  <si>
    <t>Single Serve - Bar Cake</t>
  </si>
  <si>
    <t>Single Serve - Slices</t>
  </si>
  <si>
    <t>Single Serve - Tarts</t>
  </si>
  <si>
    <t>Single Serve - Triangles</t>
  </si>
  <si>
    <t>Single Serve - Singles</t>
  </si>
  <si>
    <t>Single Serve - CremePuff &amp; Ecl</t>
  </si>
  <si>
    <t>Single Serve - Seasonal</t>
  </si>
  <si>
    <t>Single Serve - Specialty</t>
  </si>
  <si>
    <t>Angel - Ring Cake</t>
  </si>
  <si>
    <t>Angel - Bar Cake</t>
  </si>
  <si>
    <t>Angel - NSA Cake</t>
  </si>
  <si>
    <t>Angel - Specialty</t>
  </si>
  <si>
    <t>Cheesecake - Everyday</t>
  </si>
  <si>
    <t>Cheesecake - Specialty</t>
  </si>
  <si>
    <t>Cheesecake - Occasion</t>
  </si>
  <si>
    <t>Cheesecake - Singles</t>
  </si>
  <si>
    <t>Cheesecake - Slices</t>
  </si>
  <si>
    <t>Ice Cream - Rounds</t>
  </si>
  <si>
    <t>Ice Cream - Sheets</t>
  </si>
  <si>
    <t>Ice Cream - Seasonal</t>
  </si>
  <si>
    <t>Ice Cream - Specialty</t>
  </si>
  <si>
    <t>BreadRolls - Bread</t>
  </si>
  <si>
    <t>Breakfast - Breads</t>
  </si>
  <si>
    <t>Main Meal - Baguettes</t>
  </si>
  <si>
    <t>Main Meal - Case Ready2</t>
  </si>
  <si>
    <t>Main Meal - French</t>
  </si>
  <si>
    <t>Main Meal - Hawaiian Bread</t>
  </si>
  <si>
    <t>Main Meal - Healthful</t>
  </si>
  <si>
    <t>Main Meal - Hispanic Breads</t>
  </si>
  <si>
    <t>Main Meal - Kosher</t>
  </si>
  <si>
    <t>Main Meal - Loaves</t>
  </si>
  <si>
    <t>Main Meal - Organic</t>
  </si>
  <si>
    <t>Main Meal - Portuguese</t>
  </si>
  <si>
    <t>Main Meal - Seasonal</t>
  </si>
  <si>
    <t>Main Meal - Sourdough</t>
  </si>
  <si>
    <t>Main Meal - Artisan</t>
  </si>
  <si>
    <t>Main Meal - Artisan Seasonal</t>
  </si>
  <si>
    <t>DSD - Artisan Modesto</t>
  </si>
  <si>
    <t>DSD - Artisan Fresno</t>
  </si>
  <si>
    <t>DSD - Artisan SAC</t>
  </si>
  <si>
    <t>DSD - Artisan NEV</t>
  </si>
  <si>
    <t>DSD - Artisan SF</t>
  </si>
  <si>
    <t>DSD - Artisan NBay</t>
  </si>
  <si>
    <t>DSD - Artisan Sbay</t>
  </si>
  <si>
    <t>DSD - Artisan SJ</t>
  </si>
  <si>
    <t>DSD - Artisan NCoast</t>
  </si>
  <si>
    <t>DSD - Artisan SCoast</t>
  </si>
  <si>
    <t>DSD - Portuguese</t>
  </si>
  <si>
    <t>BreadRolls - Rolls</t>
  </si>
  <si>
    <t>Breakfast - Bagels Bulk</t>
  </si>
  <si>
    <t>Breakfast - Bagels Package</t>
  </si>
  <si>
    <t>Breakfast - Bisquits</t>
  </si>
  <si>
    <t>Breakfast - Croissant</t>
  </si>
  <si>
    <t>Breakfast - English Muffin</t>
  </si>
  <si>
    <t>Main Meal - Breadsticks</t>
  </si>
  <si>
    <t>Main Meal - Case Ready</t>
  </si>
  <si>
    <t>Main Meal - Dinner Rolls</t>
  </si>
  <si>
    <t>Main Meal - French1</t>
  </si>
  <si>
    <t>Main Meal - Hamb&amp;Hot Dog</t>
  </si>
  <si>
    <t>Main Meal - Hispanic</t>
  </si>
  <si>
    <t>Main Meal - Kosher1</t>
  </si>
  <si>
    <t>Main Meal - Pita</t>
  </si>
  <si>
    <t>Main Meal - Prepared</t>
  </si>
  <si>
    <t>Main Meal - Sandwich</t>
  </si>
  <si>
    <t>Main Meal - Seasonal 1</t>
  </si>
  <si>
    <t>Main Meal - Sourdough1</t>
  </si>
  <si>
    <t>Main Meal - Sandwich1</t>
  </si>
  <si>
    <t>Breads &amp; Rolls - Crackers</t>
  </si>
  <si>
    <t>Breakfast - Donuts</t>
  </si>
  <si>
    <t>Donuts - Holes &amp; Gems</t>
  </si>
  <si>
    <t>Donuts - Cake Donuts</t>
  </si>
  <si>
    <t>Donuts - Case Ready</t>
  </si>
  <si>
    <t>Donuts - DSD</t>
  </si>
  <si>
    <t>Donuts - Ready to Sell</t>
  </si>
  <si>
    <t>Donuts - Self Serve</t>
  </si>
  <si>
    <t>Donuts - Seasonal</t>
  </si>
  <si>
    <t>Breakfast - Muffins</t>
  </si>
  <si>
    <t>Muffins - Gourmet</t>
  </si>
  <si>
    <t>Muffins - Mega Pack</t>
  </si>
  <si>
    <t>Muffins - Mini</t>
  </si>
  <si>
    <t>Muffins - NSA</t>
  </si>
  <si>
    <t>Muffins - Packaged</t>
  </si>
  <si>
    <t>Muffins - Self Serve</t>
  </si>
  <si>
    <t>Muffins - Seasonal</t>
  </si>
  <si>
    <t>Muffins - Gluten Free</t>
  </si>
  <si>
    <t>Breakfast - Puff Dough</t>
  </si>
  <si>
    <t>Puff Dough - Baklava</t>
  </si>
  <si>
    <t>Puff Dough - Case Ready</t>
  </si>
  <si>
    <t>Puff Dough - Puff Shells</t>
  </si>
  <si>
    <t>Puff Dough - Sticks&amp;Bites</t>
  </si>
  <si>
    <t>Puff Dough - Turnovers</t>
  </si>
  <si>
    <t>Puff Dough - Twists</t>
  </si>
  <si>
    <t>Puff Dough - Twirls</t>
  </si>
  <si>
    <t>Breakfast - Sweet Dough</t>
  </si>
  <si>
    <t>Sweet Dough - Case Ready</t>
  </si>
  <si>
    <t>Sweet Dough - Cinnamon</t>
  </si>
  <si>
    <t>Sweet Dough - Coffee Cake</t>
  </si>
  <si>
    <t>Sweet Dough - Danish</t>
  </si>
  <si>
    <t>Sweet Dough - Prepared</t>
  </si>
  <si>
    <t>CREPE</t>
  </si>
  <si>
    <t>CREPE - SAVORY</t>
  </si>
  <si>
    <t>CREPE - SWEET</t>
  </si>
  <si>
    <t>COFFEE BAR</t>
  </si>
  <si>
    <t>COFFEE BAR-ADDITIVES</t>
  </si>
  <si>
    <t>COFFEE BAR-BREAKFAST COLD</t>
  </si>
  <si>
    <t>COFFEE BAR-BREAKFAST HOT</t>
  </si>
  <si>
    <t>COFFEE BAR-CHOCOLATE</t>
  </si>
  <si>
    <t>COFFEE BAR-COFFEE</t>
  </si>
  <si>
    <t>COFFEE BAR-COLD BREW</t>
  </si>
  <si>
    <t>COFFEE BAR-ESPRESSO</t>
  </si>
  <si>
    <t>COFFEE BAR-GENERAL MERCH</t>
  </si>
  <si>
    <t>COFFEE BAR-ICED ESPRESSO</t>
  </si>
  <si>
    <t>COFFEE BAR-INGREDIENTS</t>
  </si>
  <si>
    <t>COFFEE BAR-JAVIVA</t>
  </si>
  <si>
    <t>COFFEE BAR-NON COFFEE</t>
  </si>
  <si>
    <t>COFFEE BAR-TEA</t>
  </si>
  <si>
    <t>Breakfast - Scone</t>
  </si>
  <si>
    <t>Scone - Case Ready</t>
  </si>
  <si>
    <t>Scone - Mini</t>
  </si>
  <si>
    <t>Scone - Self Serve</t>
  </si>
  <si>
    <t>Scone - Trays</t>
  </si>
  <si>
    <t>Snack - Brownie</t>
  </si>
  <si>
    <t>Brownie - Bites</t>
  </si>
  <si>
    <t>Brownie - Case Ready</t>
  </si>
  <si>
    <t>Brownie - Prepared</t>
  </si>
  <si>
    <t>Brownie - Trays</t>
  </si>
  <si>
    <t>Brownie - Gluten Free</t>
  </si>
  <si>
    <t>Brownie - Snack Brownie</t>
  </si>
  <si>
    <t>Snack - Cookie</t>
  </si>
  <si>
    <t>Cookies - Ready to Sell</t>
  </si>
  <si>
    <t>Cookies - Ready to Sell Season</t>
  </si>
  <si>
    <t>Cookies - DSD</t>
  </si>
  <si>
    <t>Cookies - Everyday</t>
  </si>
  <si>
    <t>Cookies - Freshbaked</t>
  </si>
  <si>
    <t>Cookies - Gourmet</t>
  </si>
  <si>
    <t>Cookies - Holiday</t>
  </si>
  <si>
    <t>Cookies - Iced&amp;Filled</t>
  </si>
  <si>
    <t>Cookies - Meringue</t>
  </si>
  <si>
    <t>Cookies - Seasonal</t>
  </si>
  <si>
    <t>Cookies - Specialty</t>
  </si>
  <si>
    <t>Cookies - Sugar Free</t>
  </si>
  <si>
    <t>Cookies - Trays</t>
  </si>
  <si>
    <t>Cookies - Self Serv</t>
  </si>
  <si>
    <t>Snack - Loaf Cake</t>
  </si>
  <si>
    <t>Loaf Cake - Ready to Sell</t>
  </si>
  <si>
    <t>Loaf Cake - NSA</t>
  </si>
  <si>
    <t>Loaf Cake - Prepared</t>
  </si>
  <si>
    <t>Loaf Cake - Trays</t>
  </si>
  <si>
    <t>Loaf Cake - Seasonal</t>
  </si>
  <si>
    <t>Snack - Ring Cake</t>
  </si>
  <si>
    <t>Ring Cake - 1/2 cake</t>
  </si>
  <si>
    <t>Ring Cake - full cake</t>
  </si>
  <si>
    <t>Ring Cake - NSA</t>
  </si>
  <si>
    <t>Ring Cake - Seasonal</t>
  </si>
  <si>
    <t>Ring Cake - Specialty</t>
  </si>
  <si>
    <t>Snack - Snacking</t>
  </si>
  <si>
    <t>Granola - Bulk</t>
  </si>
  <si>
    <t>Granola - Packaged</t>
  </si>
  <si>
    <t>Biscotti - Single</t>
  </si>
  <si>
    <t>Biscotti - Packaged</t>
  </si>
  <si>
    <t>TORTILLA - CHIPS</t>
  </si>
  <si>
    <t>TORTILLA-TORTILLA</t>
  </si>
  <si>
    <t>Miscellaneous Bakery</t>
  </si>
  <si>
    <t>Misc - Misc Bakery</t>
  </si>
  <si>
    <t>Misc - Drinks</t>
  </si>
  <si>
    <t>Misc - Seasonal</t>
  </si>
  <si>
    <t>Bakery - SLU</t>
  </si>
  <si>
    <t>Single Sell - By Retail</t>
  </si>
  <si>
    <t>Ingredients - Edible</t>
  </si>
  <si>
    <t>Dough</t>
  </si>
  <si>
    <t>Cake - Cupcakes</t>
  </si>
  <si>
    <t>Cake - Layers</t>
  </si>
  <si>
    <t>Cake - Sheets</t>
  </si>
  <si>
    <t>Cake - Specialty</t>
  </si>
  <si>
    <t>Colors - Airbrush</t>
  </si>
  <si>
    <t>Colors - Gels</t>
  </si>
  <si>
    <t>Colors - Paste</t>
  </si>
  <si>
    <t>Colors - Specialty</t>
  </si>
  <si>
    <t>Filling - Creme</t>
  </si>
  <si>
    <t>Filling - Flavorings</t>
  </si>
  <si>
    <t>Filling - Fruit</t>
  </si>
  <si>
    <t>Filling - Specialty</t>
  </si>
  <si>
    <t>Flavorings - Extracts</t>
  </si>
  <si>
    <t>Flavorings - Fruitice</t>
  </si>
  <si>
    <t>Icing - Cakes</t>
  </si>
  <si>
    <t>Icing - Donut</t>
  </si>
  <si>
    <t>Icing - Rolls</t>
  </si>
  <si>
    <t>Icing - Specialty</t>
  </si>
  <si>
    <t>Mixes - Cake</t>
  </si>
  <si>
    <t>Mixes - Creme</t>
  </si>
  <si>
    <t>Mixes - Specialty</t>
  </si>
  <si>
    <t>Mixes - Toppings</t>
  </si>
  <si>
    <t>Oils - Liquid</t>
  </si>
  <si>
    <t>Oils - Sprays</t>
  </si>
  <si>
    <t>Oils - Spreads</t>
  </si>
  <si>
    <t>Shells - Eclair &amp; Puff</t>
  </si>
  <si>
    <t>Shells - Pie</t>
  </si>
  <si>
    <t>Shells - Pies Un-Topped</t>
  </si>
  <si>
    <t>Shells - Tart</t>
  </si>
  <si>
    <t>Toppings - Chocolates</t>
  </si>
  <si>
    <t>Toppings - Crumbs</t>
  </si>
  <si>
    <t>Toppings - Nuts</t>
  </si>
  <si>
    <t>Toppings - Seeds</t>
  </si>
  <si>
    <t>Toppings - Toppers</t>
  </si>
  <si>
    <t>Crepes</t>
  </si>
  <si>
    <t>Marshmellow</t>
  </si>
  <si>
    <t>Cookies</t>
  </si>
  <si>
    <t>Ingredients - Supplies</t>
  </si>
  <si>
    <t>Cake Kits - Licensed</t>
  </si>
  <si>
    <t>Cake Kits - Non Licensed</t>
  </si>
  <si>
    <t>Cake Kits - Seasonal</t>
  </si>
  <si>
    <t>Cake Kits - Wedding</t>
  </si>
  <si>
    <t>Cake Toppers - Bulk</t>
  </si>
  <si>
    <t>Cake Toppers - Picks</t>
  </si>
  <si>
    <t>Cake Toppers - Pop Tops</t>
  </si>
  <si>
    <t>Cake Toppers - Seasonal</t>
  </si>
  <si>
    <t>Candles - Character</t>
  </si>
  <si>
    <t>Candles - Numeral</t>
  </si>
  <si>
    <t>Candles - Seasonal</t>
  </si>
  <si>
    <t>Candles - Specialty</t>
  </si>
  <si>
    <t>Edible Images - Ink Cartridges</t>
  </si>
  <si>
    <t>Edible Images - Licensed</t>
  </si>
  <si>
    <t>Edible Images - Non Licensed</t>
  </si>
  <si>
    <t>Edible Images - Paper</t>
  </si>
  <si>
    <t>Decorating - Decorating Bags</t>
  </si>
  <si>
    <t>Decorating - Icing Tips</t>
  </si>
  <si>
    <t>Decorating - Pastry Bags</t>
  </si>
  <si>
    <t>Decorating - Wedding Supplies</t>
  </si>
  <si>
    <t>Ingred - Misc</t>
  </si>
  <si>
    <t>Produce</t>
  </si>
  <si>
    <t>VALLEY FRESCO</t>
  </si>
  <si>
    <t>VALLEY FRESCO - DIPS</t>
  </si>
  <si>
    <t>VALLEY FRESCO- CUT VEGETABLES</t>
  </si>
  <si>
    <t>VALLEY FRESCO- TRAYS</t>
  </si>
  <si>
    <t>VALLEY FRESCO- CUT FRUITS</t>
  </si>
  <si>
    <t>UNSCANNED PRODUCE</t>
  </si>
  <si>
    <t>FRUIT</t>
  </si>
  <si>
    <t>APPLES</t>
  </si>
  <si>
    <t>APRICOTS</t>
  </si>
  <si>
    <t>AVOCADOS</t>
  </si>
  <si>
    <t>BERRIES</t>
  </si>
  <si>
    <t>CHERRIES</t>
  </si>
  <si>
    <t>CRANBERRIES</t>
  </si>
  <si>
    <t>GRAPEFRUIT</t>
  </si>
  <si>
    <t>GRAPES</t>
  </si>
  <si>
    <t>JUICE/APPLE</t>
  </si>
  <si>
    <t>FRUIT/CITRUS JUICES</t>
  </si>
  <si>
    <t>LEMON/LIME</t>
  </si>
  <si>
    <t>MELONS</t>
  </si>
  <si>
    <t>NECTARINES</t>
  </si>
  <si>
    <t>ORANGES</t>
  </si>
  <si>
    <t>PEACHES</t>
  </si>
  <si>
    <t>PEARS</t>
  </si>
  <si>
    <t>PLUMS</t>
  </si>
  <si>
    <t>PUMPKINS</t>
  </si>
  <si>
    <t>TANGERINES</t>
  </si>
  <si>
    <t>VALUE ADDED FRUIT</t>
  </si>
  <si>
    <t>POMEGRANTES</t>
  </si>
  <si>
    <t>JAR FRUITS &amp; VEGETABLES</t>
  </si>
  <si>
    <t>SP 004 110</t>
  </si>
  <si>
    <t>DC 004 110</t>
  </si>
  <si>
    <t>TROPICAL</t>
  </si>
  <si>
    <t>BANANAS</t>
  </si>
  <si>
    <t>TROPICAL FRUIT</t>
  </si>
  <si>
    <t>VEGETABLES PRODUCE</t>
  </si>
  <si>
    <t>ARTICHOKES</t>
  </si>
  <si>
    <t>ASPARAGUS</t>
  </si>
  <si>
    <t>BEANS FRESH</t>
  </si>
  <si>
    <t>BROCCOLI</t>
  </si>
  <si>
    <t>CABBAGE</t>
  </si>
  <si>
    <t>CARROTS</t>
  </si>
  <si>
    <t>CAULIFLOWER</t>
  </si>
  <si>
    <t>CELERY</t>
  </si>
  <si>
    <t>CORN</t>
  </si>
  <si>
    <t>CUCUMBERS</t>
  </si>
  <si>
    <t>GARLIC</t>
  </si>
  <si>
    <t>GREENS</t>
  </si>
  <si>
    <t>HERBS</t>
  </si>
  <si>
    <t>HISPANIC</t>
  </si>
  <si>
    <t>MUSHROOMS</t>
  </si>
  <si>
    <t>ONIONS</t>
  </si>
  <si>
    <t>GREEN ONIONS/RADISHES</t>
  </si>
  <si>
    <t>ORIENTAL</t>
  </si>
  <si>
    <t>PEPPERS BELL</t>
  </si>
  <si>
    <t>SPINACH</t>
  </si>
  <si>
    <t>SQUASH</t>
  </si>
  <si>
    <t>VEGETABLES MISC</t>
  </si>
  <si>
    <t>VEG PRODUCE-VALUE ADDED</t>
  </si>
  <si>
    <t>VEG SPECIALTY</t>
  </si>
  <si>
    <t>SP 004 150</t>
  </si>
  <si>
    <t>VEGETARIAN</t>
  </si>
  <si>
    <t>DC 004 150</t>
  </si>
  <si>
    <t>SALAD</t>
  </si>
  <si>
    <t>VALUE ADDED</t>
  </si>
  <si>
    <t>LETTUCE HEAD &amp; LEAF</t>
  </si>
  <si>
    <t>ENDIVE &amp; ESCAROLE</t>
  </si>
  <si>
    <t>DC 004 153</t>
  </si>
  <si>
    <t>TOMATOES</t>
  </si>
  <si>
    <t>TOMATOES-TOMATOES</t>
  </si>
  <si>
    <t>TOMATOES-CHERRY</t>
  </si>
  <si>
    <t>TOMATOES-CELLO</t>
  </si>
  <si>
    <t>TOMATOES-DRIED</t>
  </si>
  <si>
    <t>POTATOES</t>
  </si>
  <si>
    <t>POTATOES BAG</t>
  </si>
  <si>
    <t>POTATOES BULK</t>
  </si>
  <si>
    <t>POTATOES SWEET</t>
  </si>
  <si>
    <t>DRIED FRUIT NUTS &amp; SEEDS</t>
  </si>
  <si>
    <t>NUTS &amp; SEEDS</t>
  </si>
  <si>
    <t>RAISINS</t>
  </si>
  <si>
    <t>PRUNES</t>
  </si>
  <si>
    <t>DRIED FRUIT</t>
  </si>
  <si>
    <t>DATES</t>
  </si>
  <si>
    <t>TRAIL MIX</t>
  </si>
  <si>
    <t>SNACKS 160</t>
  </si>
  <si>
    <t>FRESH SNACK</t>
  </si>
  <si>
    <t>SP 004 160</t>
  </si>
  <si>
    <t>BEANS &amp; RICE</t>
  </si>
  <si>
    <t>BEANS DRIED</t>
  </si>
  <si>
    <t>RICE</t>
  </si>
  <si>
    <t>SP 004 163</t>
  </si>
  <si>
    <t>ORGANIC</t>
  </si>
  <si>
    <t>ORGANIC 165</t>
  </si>
  <si>
    <t>PRODUCE RELATED</t>
  </si>
  <si>
    <t>APPLE CHIPS</t>
  </si>
  <si>
    <t>BANANA CHIPS</t>
  </si>
  <si>
    <t>CROUTONS/STUFFING</t>
  </si>
  <si>
    <t>SOUP MiX &amp; TOPPING</t>
  </si>
  <si>
    <t>FROSTS PKG MIXES</t>
  </si>
  <si>
    <t>FRUIT ROLL UPS</t>
  </si>
  <si>
    <t>GLAZE</t>
  </si>
  <si>
    <t>MISC POPCORN TOSTADA BWL ETC</t>
  </si>
  <si>
    <t>VALUE PRICED</t>
  </si>
  <si>
    <t>TOFU</t>
  </si>
  <si>
    <t>CANDY/CARAMEL APPLES</t>
  </si>
  <si>
    <t>CANDY &amp; SNACKS</t>
  </si>
  <si>
    <t>PRODUCE SPRAY</t>
  </si>
  <si>
    <t>DIPS</t>
  </si>
  <si>
    <t>DRESSINGS</t>
  </si>
  <si>
    <t>SP 004 170</t>
  </si>
  <si>
    <t>VEGETARIAN-</t>
  </si>
  <si>
    <t>DC 004 170</t>
  </si>
  <si>
    <t>SPICES</t>
  </si>
  <si>
    <t>MOHAVE SPICES</t>
  </si>
  <si>
    <t>EL GUAPO SPICES</t>
  </si>
  <si>
    <t>POWDER SPICES</t>
  </si>
  <si>
    <t>LA FIESTA</t>
  </si>
  <si>
    <t>SP 004 185</t>
  </si>
  <si>
    <t>SUPPLIES PRODUCE</t>
  </si>
  <si>
    <t>DC 004 190</t>
  </si>
  <si>
    <t>JASON &amp; SON-BULK FDS</t>
  </si>
  <si>
    <t>WAYMOUTH</t>
  </si>
  <si>
    <t>HARMONY-BULK FOODS</t>
  </si>
  <si>
    <t>FRESH BAR</t>
  </si>
  <si>
    <t>FRESH BAR-PURE JUICES</t>
  </si>
  <si>
    <t>FRESH BAR-BLENDED JUICES</t>
  </si>
  <si>
    <t>FRESH BAR-FRESCAS</t>
  </si>
  <si>
    <t>FRESH BAR-VITALITY WATERS</t>
  </si>
  <si>
    <t>PRODUCE MARK DOWN</t>
  </si>
  <si>
    <t>Garden</t>
  </si>
  <si>
    <t>UNSCANNED GARDEN</t>
  </si>
  <si>
    <t>GARDEN - FLORAL SUPPLIES</t>
  </si>
  <si>
    <t>FLORAL SUPPLIES</t>
  </si>
  <si>
    <t>GARDEN MARK DOWN</t>
  </si>
  <si>
    <t>UPGRADE STICKERS</t>
  </si>
  <si>
    <t>UPGRADE STICKERS-FLORAL</t>
  </si>
  <si>
    <t>POTTED BLOOMING PLANTS</t>
  </si>
  <si>
    <t>BLOOMING PLANTS</t>
  </si>
  <si>
    <t>POTTED GREEN PLANTS</t>
  </si>
  <si>
    <t>CACTUS</t>
  </si>
  <si>
    <t>CHRISTMAS TREES</t>
  </si>
  <si>
    <t>IVY</t>
  </si>
  <si>
    <t>FERNS</t>
  </si>
  <si>
    <t>PALMS</t>
  </si>
  <si>
    <t>INDOOR PLANTS</t>
  </si>
  <si>
    <t>SEASONAL GARDEN</t>
  </si>
  <si>
    <t>CHRISTMAS GARDEN</t>
  </si>
  <si>
    <t>THANKSGIVING GARDEN</t>
  </si>
  <si>
    <t>OUTDOOR GARDEN</t>
  </si>
  <si>
    <t>SEEDS</t>
  </si>
  <si>
    <t>HERB'S/VEGETABLE</t>
  </si>
  <si>
    <t>TREES 5 GAL</t>
  </si>
  <si>
    <t>OUTDOOR PLANTS</t>
  </si>
  <si>
    <t>XMAS TREE OUTDOOR GARDEN</t>
  </si>
  <si>
    <t>FRESH CUT FLOWERS</t>
  </si>
  <si>
    <t>ORCHIDS</t>
  </si>
  <si>
    <t>FRESH CUT</t>
  </si>
  <si>
    <t>BALLOONS</t>
  </si>
  <si>
    <t>BALLOONS 010</t>
  </si>
  <si>
    <t>DECORATIONS</t>
  </si>
  <si>
    <t>DECO</t>
  </si>
  <si>
    <t>READY GO GIFTS NO TAX</t>
  </si>
  <si>
    <t>READY GO GIFTS TAXABLE</t>
  </si>
  <si>
    <t>HARD GOODS</t>
  </si>
  <si>
    <t>POTTERY/STATUES</t>
  </si>
  <si>
    <t>SILKS</t>
  </si>
  <si>
    <t>BASKETS</t>
  </si>
  <si>
    <t>SOILS</t>
  </si>
  <si>
    <t>MISC HARD GOODS</t>
  </si>
  <si>
    <t>SP 007 760</t>
  </si>
  <si>
    <t>Service Deli</t>
  </si>
  <si>
    <t>Unscanned Meat Deli</t>
  </si>
  <si>
    <t>Cold Deli Mark Down</t>
  </si>
  <si>
    <t>CHEF PREPARED FOODS</t>
  </si>
  <si>
    <t>SANDWICHES/WRAPS/FLATBREADS</t>
  </si>
  <si>
    <t>SALADS</t>
  </si>
  <si>
    <t>TACOS/NACHOS/BURRITOS</t>
  </si>
  <si>
    <t>Meat - Deli Service</t>
  </si>
  <si>
    <t>Turkey</t>
  </si>
  <si>
    <t>Meat-Chicken</t>
  </si>
  <si>
    <t>Ham 1</t>
  </si>
  <si>
    <t>Roast Beef</t>
  </si>
  <si>
    <t>Dry Cured</t>
  </si>
  <si>
    <t>Loaves</t>
  </si>
  <si>
    <t>Grab n Go Meat</t>
  </si>
  <si>
    <t>Meat - Self Serve Deli</t>
  </si>
  <si>
    <t>Ham 2</t>
  </si>
  <si>
    <t>Roast Beef 1</t>
  </si>
  <si>
    <t>Dry Cured 1</t>
  </si>
  <si>
    <t>Links and Chubs</t>
  </si>
  <si>
    <t>SERV DELI-SHIPPER</t>
  </si>
  <si>
    <t>Cheese - Service Deli</t>
  </si>
  <si>
    <t>Cheddar 1</t>
  </si>
  <si>
    <t>Swiss 1</t>
  </si>
  <si>
    <t>Semi-Soft 1</t>
  </si>
  <si>
    <t>Fresh</t>
  </si>
  <si>
    <t>Processed 1</t>
  </si>
  <si>
    <t>Health and Nutrition2</t>
  </si>
  <si>
    <t>Cheese-65</t>
  </si>
  <si>
    <t>Cheese-70</t>
  </si>
  <si>
    <t>Cheese-75</t>
  </si>
  <si>
    <t>Cheese-80</t>
  </si>
  <si>
    <t>OtherCheese1</t>
  </si>
  <si>
    <t>Grab n Go Cheese</t>
  </si>
  <si>
    <t>Cheese - Self Serve Sliced</t>
  </si>
  <si>
    <t>Cheddar</t>
  </si>
  <si>
    <t>Swiss</t>
  </si>
  <si>
    <t>Semi-Soft</t>
  </si>
  <si>
    <t>OtherCheese</t>
  </si>
  <si>
    <t>Processed</t>
  </si>
  <si>
    <t>Health and Nutrition</t>
  </si>
  <si>
    <t>Cheese - Self Serve Specialty</t>
  </si>
  <si>
    <t>Cheddar 2</t>
  </si>
  <si>
    <t>Swiss 2</t>
  </si>
  <si>
    <t>Semi-Soft 2</t>
  </si>
  <si>
    <t>Fresh 1</t>
  </si>
  <si>
    <t>Goat Cheese</t>
  </si>
  <si>
    <t>Health and Nutrition1</t>
  </si>
  <si>
    <t>Soft Ripened</t>
  </si>
  <si>
    <t>Blue</t>
  </si>
  <si>
    <t>Hard</t>
  </si>
  <si>
    <t>Cold Pack Spreads</t>
  </si>
  <si>
    <t>Cream Cheese Spread</t>
  </si>
  <si>
    <t>Feta</t>
  </si>
  <si>
    <t>Processed 2</t>
  </si>
  <si>
    <t>Pate</t>
  </si>
  <si>
    <t>Salads - Service</t>
  </si>
  <si>
    <t>Potato</t>
  </si>
  <si>
    <t>Pasta</t>
  </si>
  <si>
    <t>Dessert</t>
  </si>
  <si>
    <t>Vegetable</t>
  </si>
  <si>
    <t>Miscellaneous</t>
  </si>
  <si>
    <t>Olive/Mushrooms/Antipasto</t>
  </si>
  <si>
    <t>Seasonal</t>
  </si>
  <si>
    <t>Salad/Olive Bar</t>
  </si>
  <si>
    <t>Center of the Plate</t>
  </si>
  <si>
    <t>Ingredients</t>
  </si>
  <si>
    <t>Salads - Packaged</t>
  </si>
  <si>
    <t>Potato1</t>
  </si>
  <si>
    <t>Pasta1</t>
  </si>
  <si>
    <t>Dessert1</t>
  </si>
  <si>
    <t>Vegetable1</t>
  </si>
  <si>
    <t>Olives/Mushrooms/Antipasto</t>
  </si>
  <si>
    <t>Seasonal1</t>
  </si>
  <si>
    <t>Miscellaneous/Fresh</t>
  </si>
  <si>
    <t>BULK HISPANIC DELI</t>
  </si>
  <si>
    <t>BULK HISPANIC DELI - MEATS</t>
  </si>
  <si>
    <t>BULK HISPANIC DELI - CHEESE</t>
  </si>
  <si>
    <t>SELF SERVICE</t>
  </si>
  <si>
    <t>SELF SERVICE-SALAD BAR</t>
  </si>
  <si>
    <t>SELF SERVICE - HOT BAR</t>
  </si>
  <si>
    <t>SELF SERVICE - SOUP BAR</t>
  </si>
  <si>
    <t>SELF SERVICE - CEVICHE BAR</t>
  </si>
  <si>
    <t>SELF SERVICE - ANTIPASTA</t>
  </si>
  <si>
    <t>Prepared Foods - Cold</t>
  </si>
  <si>
    <t>Sandwiches</t>
  </si>
  <si>
    <t>Sandwich Ingredients</t>
  </si>
  <si>
    <t>Meat Entrees</t>
  </si>
  <si>
    <t>Chicken</t>
  </si>
  <si>
    <t>Soup</t>
  </si>
  <si>
    <t>Tri-Tip / BBQ</t>
  </si>
  <si>
    <t>Mexican</t>
  </si>
  <si>
    <t>Side Items</t>
  </si>
  <si>
    <t>Deli Tortillas</t>
  </si>
  <si>
    <t>Desserts</t>
  </si>
  <si>
    <t>Breakfast</t>
  </si>
  <si>
    <t>Appetizers</t>
  </si>
  <si>
    <t>Pizza</t>
  </si>
  <si>
    <t>Party Trays</t>
  </si>
  <si>
    <t>Meals</t>
  </si>
  <si>
    <t>Other Entrees</t>
  </si>
  <si>
    <t>Snack Pack</t>
  </si>
  <si>
    <t>Cold Drinks - Soda taxable</t>
  </si>
  <si>
    <t>Prepared Foods - Hot</t>
  </si>
  <si>
    <t>Rotisserie Chicken</t>
  </si>
  <si>
    <t>Prepared Foods-Turkey</t>
  </si>
  <si>
    <t>Fried Chicken</t>
  </si>
  <si>
    <t>Hispanic</t>
  </si>
  <si>
    <t>Meals/Meal Deals</t>
  </si>
  <si>
    <t>Tri Tip/BBQ</t>
  </si>
  <si>
    <t>MeatEntress-45</t>
  </si>
  <si>
    <t>Meat Entrees1</t>
  </si>
  <si>
    <t>Soup1</t>
  </si>
  <si>
    <t>Chinese</t>
  </si>
  <si>
    <t>Sides</t>
  </si>
  <si>
    <t>Appetizers1</t>
  </si>
  <si>
    <t>Prepared foods - Ingredients</t>
  </si>
  <si>
    <t>COFFEE</t>
  </si>
  <si>
    <t>EXPRESSO</t>
  </si>
  <si>
    <t>TEA</t>
  </si>
  <si>
    <t>COLD BREW</t>
  </si>
  <si>
    <t>ICED ESPRESSO</t>
  </si>
  <si>
    <t>JAVIVA</t>
  </si>
  <si>
    <t>NON COFFEE</t>
  </si>
  <si>
    <t>ADDITIIVES</t>
  </si>
  <si>
    <t>BREAKFAST HOT</t>
  </si>
  <si>
    <t>BREAKFAST COLD</t>
  </si>
  <si>
    <t>GENERAL MERC</t>
  </si>
  <si>
    <t>CHOCOLATE</t>
  </si>
  <si>
    <t>INGREDIENTS</t>
  </si>
  <si>
    <t>Deli Specialty</t>
  </si>
  <si>
    <t>Dips</t>
  </si>
  <si>
    <t>Salsas</t>
  </si>
  <si>
    <t>Crackers/Chips</t>
  </si>
  <si>
    <t>Breads</t>
  </si>
  <si>
    <t>Hummus</t>
  </si>
  <si>
    <t>Condiments</t>
  </si>
  <si>
    <t>Deli Specialty-Misc</t>
  </si>
  <si>
    <t>Fresh Sushi</t>
  </si>
  <si>
    <t>Holiday Meals</t>
  </si>
  <si>
    <t>Turkey Meal</t>
  </si>
  <si>
    <t>Ham</t>
  </si>
  <si>
    <t>Prepared Foods Ingredients</t>
  </si>
  <si>
    <t>Main</t>
  </si>
  <si>
    <t>Side</t>
  </si>
  <si>
    <t>Condiments/Seasoning</t>
  </si>
  <si>
    <t>GRAB &amp; GO</t>
  </si>
  <si>
    <t>GRAB&amp;GO - FRUIT CUPS</t>
  </si>
  <si>
    <t>GRAB&amp;GO - YOGURT PARFAITS</t>
  </si>
  <si>
    <t>GRAB&amp;GO - SNACK BOXES</t>
  </si>
  <si>
    <t>GRAB&amp;GO - SALAD CUPS</t>
  </si>
  <si>
    <t>GRAB&amp;GO - GREEN SALADS</t>
  </si>
  <si>
    <t>GRAB&amp;GO - SANDWICHES</t>
  </si>
  <si>
    <t>GRAB&amp;GO - DESSERTS</t>
  </si>
  <si>
    <t>GRAB&amp;GO - MEALS</t>
  </si>
  <si>
    <t>GRAB&amp;GO - WRAPS</t>
  </si>
  <si>
    <t>GRAB&amp;GO - SALAD</t>
  </si>
  <si>
    <t>Restaurant</t>
  </si>
  <si>
    <t>Unscanned Restaurant</t>
  </si>
  <si>
    <t>PCC PROMOTIONS</t>
  </si>
  <si>
    <t>PCC PUNCH CARD</t>
  </si>
  <si>
    <t>FREE DRINK COUPON</t>
  </si>
  <si>
    <t>CATALINA MARKETING</t>
  </si>
  <si>
    <t>FREE REPLACEMENT</t>
  </si>
  <si>
    <t>FREE PROMOTIONAL</t>
  </si>
  <si>
    <t>COFFEE ALTERNATIVES</t>
  </si>
  <si>
    <t>COFFEE ALT-APPLE CIDER</t>
  </si>
  <si>
    <t>COFFEE ALT-CIDER</t>
  </si>
  <si>
    <t>COFFEE ALT- COCOA</t>
  </si>
  <si>
    <t>COFFEE ALT- JUICES</t>
  </si>
  <si>
    <t>COFFEE ALT-MILK</t>
  </si>
  <si>
    <t>COFFEE ALT-HOT CHOCOLATE</t>
  </si>
  <si>
    <t>COFFEE ALT-COFFEE DRINKS</t>
  </si>
  <si>
    <t>COFFEE ALT-TEA</t>
  </si>
  <si>
    <t>COFFEE ALT-WATER</t>
  </si>
  <si>
    <t>DRIP COFFEE</t>
  </si>
  <si>
    <t>DRIP COFFEE- PROMO COUPON</t>
  </si>
  <si>
    <t>PASTRIES</t>
  </si>
  <si>
    <t>ESPRESSO</t>
  </si>
  <si>
    <t>ESPRESSO-ESPRESSO</t>
  </si>
  <si>
    <t>ESPRESSO-MACCHIATO</t>
  </si>
  <si>
    <t>ESPRESSO-CON PANNA</t>
  </si>
  <si>
    <t>ESPRESSO-CAPPUCCINO</t>
  </si>
  <si>
    <t>ESPRESSO-LATTE</t>
  </si>
  <si>
    <t>ESPRESSO-MOCHA</t>
  </si>
  <si>
    <t>ESPRESSO-AMERICANO</t>
  </si>
  <si>
    <t>ESPRESSO-CARAMEL MACHIATO</t>
  </si>
  <si>
    <t>ESPRESSO-CREME</t>
  </si>
  <si>
    <t>ESPRESS0-PROMO COUPON</t>
  </si>
  <si>
    <t>ESPRESSO-TUXEDO</t>
  </si>
  <si>
    <t>HOT TEA</t>
  </si>
  <si>
    <t>HOT TEA - TEA</t>
  </si>
  <si>
    <t>HOT TEA - FILTERBAG TEA</t>
  </si>
  <si>
    <t>HOT TEA - GREEN TEA</t>
  </si>
  <si>
    <t>HOT TEA - GREEN TEA LATTE</t>
  </si>
  <si>
    <t>HOT TEA - CHAI TEA</t>
  </si>
  <si>
    <t>HOT TEA - CHAI TEA LATTE</t>
  </si>
  <si>
    <t>FRAPPE BLENDED COFFEE</t>
  </si>
  <si>
    <t>FRAPPE COFFEE - COFFEE</t>
  </si>
  <si>
    <t>FRAPPE COFFEE - MOCHA</t>
  </si>
  <si>
    <t>FRAPPE COFFEE - FUTURE USE</t>
  </si>
  <si>
    <t>FRAPPE COFFEE- CARAMEL</t>
  </si>
  <si>
    <t>FRAPPE COFFEE-WHITE CHOC</t>
  </si>
  <si>
    <t>FRAPPE COFFEE-VANILLA</t>
  </si>
  <si>
    <t>FRAPPE COFFEE- JAVA CHIP</t>
  </si>
  <si>
    <t>FRAPPE COFFEE-</t>
  </si>
  <si>
    <t>FRAPPE COFFEE- FOR FUTURE USE</t>
  </si>
  <si>
    <t>FRAPPE COFFEE- PROMO COUPON</t>
  </si>
  <si>
    <t>FRAPPE COFFEE-PROMOTIONAL</t>
  </si>
  <si>
    <t>FRAPPE COFFEE-SEASONAL</t>
  </si>
  <si>
    <t>FRAPPE BLENDED CREAM</t>
  </si>
  <si>
    <t>FRAPPE CREAM-CHOCOLATE</t>
  </si>
  <si>
    <t>FRAPPE CREAM-COOKIE N CREME</t>
  </si>
  <si>
    <t>FRAPPE CREAM-STRAWBERRY</t>
  </si>
  <si>
    <t>FRAPPE CREAM-VANILLA</t>
  </si>
  <si>
    <t>FRAPPE CREAM-LITE</t>
  </si>
  <si>
    <t>FRAPPE CREAM-FUTURE USE</t>
  </si>
  <si>
    <t>FRAPPE CREAM- FOR FUTURE USE</t>
  </si>
  <si>
    <t>FRAPPE CREAM- PROMOTIONAL</t>
  </si>
  <si>
    <t>FRAPPE CREAM-SEASONAL</t>
  </si>
  <si>
    <t>FRAPPE BLENDED TEA</t>
  </si>
  <si>
    <t>FRAPPE TEA-GREEN TEA</t>
  </si>
  <si>
    <t>FRAPPE TEA-CHAI TEA</t>
  </si>
  <si>
    <t>ICED BEVERAGE</t>
  </si>
  <si>
    <t>ICED BREWED COFFE</t>
  </si>
  <si>
    <t>ICED SHAKEN TEA</t>
  </si>
  <si>
    <t>ICED LATTE</t>
  </si>
  <si>
    <t>ICED CHAI LATTE</t>
  </si>
  <si>
    <t>ICED MOCHA</t>
  </si>
  <si>
    <t>ICED WHITE CHOC MOCHA</t>
  </si>
  <si>
    <t>ICED CARAMEL MACCHIATO</t>
  </si>
  <si>
    <t>ICED AMERICANO</t>
  </si>
  <si>
    <t>ICED TEA - SHAKEN TEA</t>
  </si>
  <si>
    <t>ICED TEA- TAZO BLACK TEA</t>
  </si>
  <si>
    <t>ICED TEA-TAZO BLK TEA LEMONADE</t>
  </si>
  <si>
    <t>ICED TEA-TAZO PASSION TEA</t>
  </si>
  <si>
    <t>ICED TEA-TAZO PASSION TEA LMN</t>
  </si>
  <si>
    <t>ICED TEA-GREEN TEA</t>
  </si>
  <si>
    <t>ICED TEA-GREEN TEA LEMONADE</t>
  </si>
  <si>
    <t>KIDS</t>
  </si>
  <si>
    <t>MISTO</t>
  </si>
  <si>
    <t>PRICE MODIFIERS</t>
  </si>
  <si>
    <t>BULK SALES</t>
  </si>
  <si>
    <t>BULK SALES-WHOLE BEAN</t>
  </si>
  <si>
    <t>BULK SALES-GROUND</t>
  </si>
  <si>
    <t>BULK SALES-LIMITED</t>
  </si>
  <si>
    <t>PACKAGED FOOD</t>
  </si>
  <si>
    <t>PACKAGED FOOD-SMALL SWEETS</t>
  </si>
  <si>
    <t>PACKAGED FOOD-CHOCOLATES</t>
  </si>
  <si>
    <t>BAKED GOODS</t>
  </si>
  <si>
    <t>MERCHANDISE</t>
  </si>
  <si>
    <t>MERCHANDISE-MUGS</t>
  </si>
  <si>
    <t>MERCHANDISE-CITY MUGS</t>
  </si>
  <si>
    <t>MERCHANDISE-TUMBLERS</t>
  </si>
  <si>
    <t>MERCHANDISE-STAINLESS STEEL</t>
  </si>
  <si>
    <t>MERCHANDISE-HOME BREWING</t>
  </si>
  <si>
    <t>MERCHANDISE-PAPER PRODUCTS</t>
  </si>
  <si>
    <t>MERCHANDISE-SEASONAL</t>
  </si>
  <si>
    <t>RESTAURANT SUPPLIES</t>
  </si>
  <si>
    <t>RESTAURANT SUPPLIES-INGRED</t>
  </si>
  <si>
    <t>SMOOTHIES- CLASSIC</t>
  </si>
  <si>
    <t>SMOOTHIES- SIGNATURE</t>
  </si>
  <si>
    <t>SMOOTHIES-PROMO COUPON</t>
  </si>
  <si>
    <t>Rest-Unscanned</t>
  </si>
  <si>
    <t>Rest-Kegs</t>
  </si>
  <si>
    <t>Rest-Food</t>
  </si>
  <si>
    <t>Rest-Beverage-Alcohol</t>
  </si>
  <si>
    <t>Rest-Beverage-Soda</t>
  </si>
  <si>
    <t>Rest-Ingredients</t>
  </si>
  <si>
    <t>Store Supplies</t>
  </si>
  <si>
    <t>PRODUCE STORE BAGS</t>
  </si>
  <si>
    <t>PRODUCE BAGS :</t>
  </si>
  <si>
    <t>TOTAL STORE</t>
  </si>
  <si>
    <t>TOTAL STORE - GENERAL :</t>
  </si>
  <si>
    <t>TAG PRINTING :</t>
  </si>
  <si>
    <t>STORE BAGS :</t>
  </si>
  <si>
    <t>PACIFIC COAST CAFE</t>
  </si>
  <si>
    <t>GROCERY</t>
  </si>
  <si>
    <t>GROCERY :</t>
  </si>
  <si>
    <t>GM &amp; HBC</t>
  </si>
  <si>
    <t>FROZEN/DELI</t>
  </si>
  <si>
    <t>FROZEN / DAIRY / DELI :</t>
  </si>
  <si>
    <t>PRODUCE</t>
  </si>
  <si>
    <t>PRODUCE :</t>
  </si>
  <si>
    <t>BASKET EASE SUPPLIES</t>
  </si>
  <si>
    <t>SP 004 904</t>
  </si>
  <si>
    <t>MEAT / SEAFOOD</t>
  </si>
  <si>
    <t>MEAT &amp; SEAFOOD :</t>
  </si>
  <si>
    <t>MEAT WRAP :</t>
  </si>
  <si>
    <t>LIQUOR</t>
  </si>
  <si>
    <t>LIQUOR :</t>
  </si>
  <si>
    <t>FLORAL</t>
  </si>
  <si>
    <t>FLORAL :</t>
  </si>
  <si>
    <t>SERVICE DELI</t>
  </si>
  <si>
    <t>SERVICE DELI :</t>
  </si>
  <si>
    <t>SERVICE BAKERY</t>
  </si>
  <si>
    <t>BAKERY :</t>
  </si>
  <si>
    <t>PHARMACY</t>
  </si>
  <si>
    <t>PHARMACY :</t>
  </si>
  <si>
    <t>RISK MANAGEMENT</t>
  </si>
  <si>
    <t>RISK MANAGEMENT :</t>
  </si>
  <si>
    <t>LOSS PREVENTION</t>
  </si>
  <si>
    <t>TOTAL STORE - LP :</t>
  </si>
  <si>
    <t>JANITORIAL</t>
  </si>
  <si>
    <t>TOTAL STORE - JANITORIAL :</t>
  </si>
  <si>
    <t>HUMAN RESOURCES</t>
  </si>
  <si>
    <t>TOTAL STORE - HR :</t>
  </si>
  <si>
    <t>ADVERTISING</t>
  </si>
  <si>
    <t>TOTAL STORE - ADVERTISING :</t>
  </si>
  <si>
    <t>TOTAL STORE - SIGNAGE :</t>
  </si>
  <si>
    <t>FRONT END / ACCOUNTING</t>
  </si>
  <si>
    <t>TOTAL STORE - BALANCING &amp; FE :</t>
  </si>
  <si>
    <t>T &amp; R SMART SHOP</t>
  </si>
  <si>
    <t>T&amp;R SMART SHOP SUPPLIES</t>
  </si>
  <si>
    <t>THERMAX PARTS</t>
  </si>
  <si>
    <t>CROSS DOCK</t>
  </si>
  <si>
    <t>FREIGHT INCOME - 990</t>
  </si>
  <si>
    <t>FROZEN</t>
  </si>
  <si>
    <t>DAIRY</t>
  </si>
  <si>
    <t>DELI</t>
  </si>
  <si>
    <t>GENERAL MERCHANDISE</t>
  </si>
  <si>
    <t>MEAT</t>
  </si>
  <si>
    <t>PHARMACY 990</t>
  </si>
  <si>
    <t>SEAFOOD 990</t>
  </si>
  <si>
    <t>RESTOCK FEE</t>
  </si>
  <si>
    <t>RESTOCK FEE - GROC DEPT</t>
  </si>
  <si>
    <t>RESTOCK FEE - BEV DEPT</t>
  </si>
  <si>
    <t>RESTOCK FEE - TOBACCO DEPT</t>
  </si>
  <si>
    <t>RESTOCK FEE - MEAT</t>
  </si>
  <si>
    <t>RESTOCK FEE - RW MEAT</t>
  </si>
  <si>
    <t>RESTOCK FEE - MEAT DELI</t>
  </si>
  <si>
    <t>RESTOCK FEE - SEAFOOD</t>
  </si>
  <si>
    <t>RESTOCK FEE - FROZEN</t>
  </si>
  <si>
    <t>RESTOCK FEE - DAIRY</t>
  </si>
  <si>
    <t>RESTOCK FEE - DAIRY DELI</t>
  </si>
  <si>
    <t>RESTOCK FEE - DISTILLED SPIRIT</t>
  </si>
  <si>
    <t>RESTOCK FEE - BEER</t>
  </si>
  <si>
    <t>RESTOCK FEE - WINE</t>
  </si>
  <si>
    <t>RESTOCK FEE - GM</t>
  </si>
  <si>
    <t>RESTOCK FEE - HBC</t>
  </si>
  <si>
    <t>RESTOCK FEE - PHARMACY</t>
  </si>
  <si>
    <t>RESTOCK FEE - BAKERY</t>
  </si>
  <si>
    <t>RESTOCK FEE - PRODUCE</t>
  </si>
  <si>
    <t>RESTOCK FEE - GARDEN</t>
  </si>
  <si>
    <t>RESTOCK FEE - SERVICE DELI</t>
  </si>
  <si>
    <t>RESTOCK FEE - STORE SUPPLIES</t>
  </si>
  <si>
    <t>Miscelaneous</t>
  </si>
  <si>
    <t>CLICK CART FEE</t>
  </si>
  <si>
    <t>UNSCANNED MISCELANEOUS</t>
  </si>
  <si>
    <t>COINSTAR</t>
  </si>
  <si>
    <t>Lotto Sales</t>
  </si>
  <si>
    <t>LOTTO</t>
  </si>
  <si>
    <t>LOTTO-</t>
  </si>
  <si>
    <t>SCAN-WRITE</t>
  </si>
  <si>
    <t>SCAN WRITE</t>
  </si>
  <si>
    <t>SCAN WRITE- RANDOM DOLLAR</t>
  </si>
  <si>
    <t>Money Orders Sales</t>
  </si>
  <si>
    <t>MONEY ORDERS</t>
  </si>
  <si>
    <t>SIX FLAG DISCOVERY KINGDOM</t>
  </si>
  <si>
    <t>IN-STORE CRV RETURN</t>
  </si>
  <si>
    <t>IN STORE CRV RETURN</t>
  </si>
  <si>
    <t>MONEY GRAMS</t>
  </si>
  <si>
    <t>EGC External</t>
  </si>
  <si>
    <t>EGC External Gift Cards</t>
  </si>
  <si>
    <t>NON DEPT OI</t>
  </si>
  <si>
    <t>EMPLOYEE INCENTIVES</t>
  </si>
  <si>
    <t>EMPLOYEE CONNECTOR BUCKS</t>
  </si>
  <si>
    <t>Postage Stamps</t>
  </si>
  <si>
    <t>MISCELLANEOUS INCOME</t>
  </si>
  <si>
    <t>POSTAGE STAMP</t>
  </si>
  <si>
    <t>Check Fees</t>
  </si>
  <si>
    <t>CHECK FEES</t>
  </si>
  <si>
    <t>CHECK FEES-</t>
  </si>
  <si>
    <t>American Red Cross</t>
  </si>
  <si>
    <t>AMERICAN RED CROSS</t>
  </si>
  <si>
    <t>ARC-AMERICAN RED CROSS</t>
  </si>
  <si>
    <t>Gift Certificates</t>
  </si>
  <si>
    <t>GIFT CERTIFICATES</t>
  </si>
  <si>
    <t>GIFT CERTS</t>
  </si>
  <si>
    <t>UNSCANNED GIFT CERTIFICATES</t>
  </si>
  <si>
    <t>Ticket Master</t>
  </si>
  <si>
    <t>TICKET MASTER</t>
  </si>
  <si>
    <t>TICKET MASTER-</t>
  </si>
  <si>
    <t>RACE TICKETS</t>
  </si>
  <si>
    <t>SAVEMART 350 RACE</t>
  </si>
  <si>
    <t>SAVEMART 350</t>
  </si>
  <si>
    <t>COLLECT RESTITUTION</t>
  </si>
  <si>
    <t>Other Income</t>
  </si>
  <si>
    <t>OTHER INCOME 100</t>
  </si>
  <si>
    <t>OTHER INCOME 100-</t>
  </si>
  <si>
    <t>E-WASTE RECYCLE</t>
  </si>
  <si>
    <t>FOUND MONEY</t>
  </si>
  <si>
    <t>Shamrock</t>
  </si>
  <si>
    <t>SHAMROCK-</t>
  </si>
  <si>
    <t>MISC, SHAMROCK</t>
  </si>
  <si>
    <t>FOOD BANK</t>
  </si>
  <si>
    <t>DIABETES/AMER CANCER SOC</t>
  </si>
  <si>
    <t>CHILDREN HOSPITAL</t>
  </si>
  <si>
    <t>MARCH OF DIMES</t>
  </si>
  <si>
    <t>SAVE THE POOL</t>
  </si>
  <si>
    <t>AMERICAN HEART ASSOC</t>
  </si>
  <si>
    <t>St Jude FM</t>
  </si>
  <si>
    <t>UNSCANNED ST JUDE</t>
  </si>
  <si>
    <t>3RD PARTY SALES</t>
  </si>
  <si>
    <t>PREPARED FOODS</t>
  </si>
  <si>
    <t>PREPARED FOODS SUSHI</t>
  </si>
  <si>
    <t>GAMES</t>
  </si>
  <si>
    <t>GAMES - VL FREE ITEMS</t>
  </si>
  <si>
    <t>GAMES- PRICE IS RIGHT</t>
  </si>
  <si>
    <t>VICTORY LANE GAME</t>
  </si>
  <si>
    <t>VL GAME - FREE ITEMS</t>
  </si>
  <si>
    <t>GAMES CENTS OFF</t>
  </si>
  <si>
    <t>GAMES CENTS OFF - VL GAME</t>
  </si>
  <si>
    <t>BONUS BUCKS</t>
  </si>
  <si>
    <t>PRICE IS RIGHT</t>
  </si>
  <si>
    <t>SM EVENTS</t>
  </si>
  <si>
    <t>SAVEMART EVENTS</t>
  </si>
  <si>
    <t>TICKET FAIRS</t>
  </si>
  <si>
    <t>BASEBALL TICKETS</t>
  </si>
  <si>
    <t>FRESNO STATE BULLDOG</t>
  </si>
  <si>
    <t>SHOOTOUT TICKETS</t>
  </si>
  <si>
    <t>Gift Card Charge</t>
  </si>
  <si>
    <t>REFUND GIFT CARD</t>
  </si>
  <si>
    <t>GIFT CARD CHARGE</t>
  </si>
  <si>
    <t>Gift Card Recharge</t>
  </si>
  <si>
    <t>GIFT CARD RECHARGE</t>
  </si>
  <si>
    <t>Blackhawk Gift Cards</t>
  </si>
  <si>
    <t>BLACKHAWK GIFT CARDS</t>
  </si>
  <si>
    <t>BLACKHAWK - LONG DISTANCE</t>
  </si>
  <si>
    <t>BLACKHAWK-WIRELESS</t>
  </si>
  <si>
    <t>BLACKHAWK-SUPPLIES</t>
  </si>
  <si>
    <t>DSD GIFT CARDS</t>
  </si>
  <si>
    <t>NONSCAN</t>
  </si>
  <si>
    <t>GIFT CARD</t>
  </si>
  <si>
    <t>GIFT CARD SEASONAL</t>
  </si>
  <si>
    <t>GIFT CARD VARIABLE</t>
  </si>
  <si>
    <t>GIFT CARD HOLDER</t>
  </si>
  <si>
    <t>GIFT CARD FIXED FINANCIAL+FEE</t>
  </si>
  <si>
    <t>GIFT CARD FIXED FIN SEASNL+FEE</t>
  </si>
  <si>
    <t>G/CARD FIXED FINANCIAL-NO FEE</t>
  </si>
  <si>
    <t>GIFT CARD OPEN LOOP FIN+FEE</t>
  </si>
  <si>
    <t>G/ CARD OPEN LOOP FIN SEAS+F</t>
  </si>
  <si>
    <t>G/CARD LOOP FINANCIAL-NO FEE</t>
  </si>
  <si>
    <t>GIFT CARD OPEN LOOP FIN GPR</t>
  </si>
  <si>
    <t>GIFT CARD RE-LOAD CHIT</t>
  </si>
  <si>
    <t>TELECOM CARD</t>
  </si>
  <si>
    <t>TELECOM CARD SEASONAL</t>
  </si>
  <si>
    <t>WIRELESS CARD</t>
  </si>
  <si>
    <t>Dollar Off Purchase Promo</t>
  </si>
  <si>
    <t>BUS PASSES</t>
  </si>
  <si>
    <t>Starbucks Card Activation</t>
  </si>
  <si>
    <t>SENIOR DISCOUNT</t>
  </si>
  <si>
    <t>UNSCANNED SENIOR DISCOUNT</t>
  </si>
  <si>
    <t>LOTTERY SCRATCHERS</t>
  </si>
  <si>
    <t>Dollar Off Pharmacy</t>
  </si>
  <si>
    <t>DOLLAR OFF PHAMACY</t>
  </si>
  <si>
    <t>DOLLAR OFF MERCH PROMO</t>
  </si>
  <si>
    <t>Promo Customer Connection</t>
  </si>
  <si>
    <t>PROMO CUSTOMER CONNECTION</t>
  </si>
  <si>
    <t>PROMO-CUSTOMER CONNECTION</t>
  </si>
  <si>
    <t>Wireless Phone cards</t>
  </si>
  <si>
    <t>WIRELESS PHONE CARDS</t>
  </si>
  <si>
    <t>CHINA PEAK RESORT</t>
  </si>
  <si>
    <t>WIRELESS PHONE CARD</t>
  </si>
  <si>
    <t>COMMUNITY DONATIONS</t>
  </si>
  <si>
    <t>CATALINA PROMOS</t>
  </si>
  <si>
    <t>DODGE RIDGE</t>
  </si>
  <si>
    <t>HEAVENLY TICKETS</t>
  </si>
  <si>
    <t>`</t>
  </si>
  <si>
    <t>SSI Fz</t>
  </si>
  <si>
    <t>GRM</t>
  </si>
  <si>
    <t>Gram</t>
  </si>
  <si>
    <t>SSI WAREHOUSE CALCULATOR</t>
  </si>
  <si>
    <t>SSI - Water</t>
  </si>
  <si>
    <t>LB</t>
  </si>
  <si>
    <t>Pound</t>
  </si>
  <si>
    <t>(Inner)</t>
  </si>
  <si>
    <t>Tony's Fine Foods</t>
  </si>
  <si>
    <t>LTR</t>
  </si>
  <si>
    <t>Liter</t>
  </si>
  <si>
    <t>GM% (Not in print area)</t>
  </si>
  <si>
    <t>$ Upcharge</t>
  </si>
  <si>
    <t>% Upcharge</t>
  </si>
  <si>
    <t>Calc Cost</t>
  </si>
  <si>
    <t>Vacaville</t>
  </si>
  <si>
    <t>AB8795</t>
  </si>
  <si>
    <t>MG</t>
  </si>
  <si>
    <t>Milligram</t>
  </si>
  <si>
    <t>SM</t>
  </si>
  <si>
    <t>LK</t>
  </si>
  <si>
    <t>Save Mart</t>
  </si>
  <si>
    <t>Lucky</t>
  </si>
  <si>
    <t>FoodMaxx</t>
  </si>
  <si>
    <t>YW</t>
  </si>
  <si>
    <t>ML</t>
  </si>
  <si>
    <t>Milliliter</t>
  </si>
  <si>
    <t>OZ</t>
  </si>
  <si>
    <t>Ounce</t>
  </si>
  <si>
    <t>PR</t>
  </si>
  <si>
    <t>Pair</t>
  </si>
  <si>
    <t>PT</t>
  </si>
  <si>
    <t>Pint</t>
  </si>
  <si>
    <t>QT</t>
  </si>
  <si>
    <t>Quart</t>
  </si>
  <si>
    <t>RL</t>
  </si>
  <si>
    <t>Roll</t>
  </si>
  <si>
    <t>TW</t>
  </si>
  <si>
    <t>Random Weight</t>
  </si>
  <si>
    <t>SL</t>
  </si>
  <si>
    <t>Slice</t>
  </si>
  <si>
    <t>ST</t>
  </si>
  <si>
    <t>Sets</t>
  </si>
  <si>
    <t>YD</t>
  </si>
  <si>
    <t>Yard</t>
  </si>
  <si>
    <t>SWELL %</t>
  </si>
  <si>
    <t>Guaranteed Sale?</t>
  </si>
  <si>
    <t>Please choose one of the following Reclamation Dispositions : COPT (Scan and Disposal at Clients Discretion), DONA (Scan and Donate), DEST (Scan and Destroy), or HOLD (Scan, Hold for vendor review)</t>
  </si>
  <si>
    <t>Reclamation Disposition:</t>
  </si>
  <si>
    <t>Version 6/7/23</t>
  </si>
  <si>
    <t>SSI/KEHE only</t>
  </si>
  <si>
    <t>SSI /KEHE Cost</t>
  </si>
  <si>
    <t>SM Retail</t>
  </si>
  <si>
    <t>LK Retail</t>
  </si>
  <si>
    <t>FM Retail</t>
  </si>
  <si>
    <t>Item Dimensions (Optional)</t>
  </si>
  <si>
    <t>Categorization</t>
  </si>
  <si>
    <t>Swell %</t>
  </si>
  <si>
    <t>National Brand Equivalent ProdID</t>
  </si>
  <si>
    <t>DSD ITEM MANAGEMENT FORM</t>
  </si>
  <si>
    <t xml:space="preserve">Schematic </t>
  </si>
  <si>
    <t>UPC Number</t>
  </si>
  <si>
    <t>Item #</t>
  </si>
  <si>
    <t xml:space="preserve">Anchor
with UPC # </t>
  </si>
  <si>
    <t>List
Cost</t>
  </si>
  <si>
    <t>Cost w/ Upcharge</t>
  </si>
  <si>
    <t>Consumer
Pk</t>
  </si>
  <si>
    <t>Size
Units</t>
  </si>
  <si>
    <t>Category</t>
  </si>
  <si>
    <t>SubCategory</t>
  </si>
  <si>
    <t>Length</t>
  </si>
  <si>
    <t>Unit cost</t>
  </si>
  <si>
    <t>Kehe Cost CALCULATOR</t>
  </si>
  <si>
    <t>Comments:</t>
  </si>
  <si>
    <t>Signature:</t>
  </si>
  <si>
    <t>Date:</t>
  </si>
  <si>
    <t>DSD Supplier please list each Distributor's Store List</t>
  </si>
  <si>
    <t>DSD Vendor Name</t>
  </si>
  <si>
    <t>Vendor #</t>
  </si>
  <si>
    <t>Store #</t>
  </si>
  <si>
    <t>end</t>
  </si>
  <si>
    <t>Save Mart, Lucky, Food Maxx, Maxx Value</t>
  </si>
  <si>
    <t>Vendor fills out Blue Sections</t>
  </si>
  <si>
    <t xml:space="preserve">Item Changes and/or Replace Form </t>
  </si>
  <si>
    <t>R/S/Y = Roseville, SSI, or YW</t>
  </si>
  <si>
    <t>IM Dept</t>
  </si>
  <si>
    <t>WRHSE</t>
  </si>
  <si>
    <t>ITEM</t>
  </si>
  <si>
    <t>UPC #</t>
  </si>
  <si>
    <t>SELL COST</t>
  </si>
  <si>
    <t>First Order</t>
  </si>
  <si>
    <t>Reason for Change</t>
  </si>
  <si>
    <t>CODE</t>
  </si>
  <si>
    <t>DESCRIPTION</t>
  </si>
  <si>
    <t xml:space="preserve"> ITEM</t>
  </si>
  <si>
    <t>CASE</t>
  </si>
  <si>
    <t>PK</t>
  </si>
  <si>
    <t>UNIT</t>
  </si>
  <si>
    <t>Old</t>
  </si>
  <si>
    <t>R/S/Y</t>
  </si>
  <si>
    <t>New</t>
  </si>
  <si>
    <r>
      <t>Product Change…</t>
    </r>
    <r>
      <rPr>
        <sz val="12"/>
        <color indexed="8"/>
        <rFont val="Calibri"/>
        <family val="2"/>
      </rPr>
      <t>Same item.  Unit upc did NOT change…Order # and/or Pk did NOT change</t>
    </r>
  </si>
  <si>
    <r>
      <t xml:space="preserve">DCR </t>
    </r>
    <r>
      <rPr>
        <sz val="12"/>
        <color indexed="8"/>
        <rFont val="Calibri"/>
        <family val="2"/>
      </rPr>
      <t>(Disco Replace)...</t>
    </r>
    <r>
      <rPr>
        <b/>
        <sz val="12"/>
        <color indexed="8"/>
        <rFont val="Calibri"/>
        <family val="2"/>
      </rPr>
      <t>New unit upc</t>
    </r>
    <r>
      <rPr>
        <sz val="12"/>
        <color indexed="8"/>
        <rFont val="Calibri"/>
        <family val="2"/>
      </rPr>
      <t xml:space="preserve"> item replacing current shelf items. PLUS some type of item change in less than 20% in Cost or Size</t>
    </r>
  </si>
  <si>
    <t>Pack Change…Unit upc did NOT change…Case Pack or Order number DID change</t>
  </si>
  <si>
    <r>
      <t xml:space="preserve">Bonus Item…New unit upc, same product…Temporary </t>
    </r>
    <r>
      <rPr>
        <sz val="12"/>
        <color indexed="8"/>
        <rFont val="Calibri"/>
        <family val="2"/>
      </rPr>
      <t>increase in Product Unit or free item attached to regular item</t>
    </r>
  </si>
  <si>
    <r>
      <t>New Item…Size change</t>
    </r>
    <r>
      <rPr>
        <sz val="12"/>
        <color indexed="8"/>
        <rFont val="Calibri"/>
        <family val="2"/>
      </rPr>
      <t xml:space="preserve"> by 20% or more…</t>
    </r>
    <r>
      <rPr>
        <b/>
        <sz val="12"/>
        <color indexed="8"/>
        <rFont val="Calibri"/>
        <family val="2"/>
      </rPr>
      <t>Product formula</t>
    </r>
    <r>
      <rPr>
        <sz val="12"/>
        <color indexed="8"/>
        <rFont val="Calibri"/>
        <family val="2"/>
      </rPr>
      <t xml:space="preserve"> change…</t>
    </r>
    <r>
      <rPr>
        <b/>
        <sz val="12"/>
        <color indexed="8"/>
        <rFont val="Calibri"/>
        <family val="2"/>
      </rPr>
      <t>Cost change</t>
    </r>
    <r>
      <rPr>
        <sz val="12"/>
        <color indexed="8"/>
        <rFont val="Calibri"/>
        <family val="2"/>
      </rPr>
      <t xml:space="preserve"> by 20% or more</t>
    </r>
  </si>
  <si>
    <r>
      <t xml:space="preserve">Images for </t>
    </r>
    <r>
      <rPr>
        <b/>
        <u/>
        <sz val="14"/>
        <rFont val="Arial"/>
        <family val="2"/>
      </rPr>
      <t>ITEM BARCODE/UPC</t>
    </r>
    <r>
      <rPr>
        <b/>
        <sz val="14"/>
        <rFont val="Arial"/>
        <family val="2"/>
      </rPr>
      <t xml:space="preserve"> &amp; </t>
    </r>
    <r>
      <rPr>
        <b/>
        <u/>
        <sz val="14"/>
        <rFont val="Arial"/>
        <family val="2"/>
      </rPr>
      <t>SIZE/UOM</t>
    </r>
    <r>
      <rPr>
        <b/>
        <sz val="14"/>
        <rFont val="Arial"/>
        <family val="2"/>
      </rPr>
      <t xml:space="preserve"> &amp; </t>
    </r>
    <r>
      <rPr>
        <b/>
        <u/>
        <sz val="14"/>
        <rFont val="Arial"/>
        <family val="2"/>
      </rPr>
      <t>CASE LABEL UPC</t>
    </r>
  </si>
  <si>
    <t>Maximum  image size should be 2-3 Megapixels or file will exceed 15 MB</t>
  </si>
  <si>
    <t xml:space="preserve">Please paste a digital image of the Item Barcode/UPC &amp; the Size/UOM &amp; the Case Label UPC on this page.  </t>
  </si>
  <si>
    <t>For line extensions, make sure the additional Images are on this page corresponding to the Line Extension number</t>
  </si>
  <si>
    <t>Use enough resolution so each image can be easily read….color or black &amp; white, jpeg, giff, pdf…any readable format</t>
  </si>
  <si>
    <t>1. Item Barcode/UPC</t>
  </si>
  <si>
    <t>2. Item Barcode/UPC</t>
  </si>
  <si>
    <t>3. Item Barcode/UPC</t>
  </si>
  <si>
    <t>4. Item Barcode/UPC</t>
  </si>
  <si>
    <t>5. Item Barcode/UPC</t>
  </si>
  <si>
    <t>6. Item Barcode/UPC</t>
  </si>
  <si>
    <t>7. Item Barcode/UPC</t>
  </si>
  <si>
    <t>8. Item Barcode/UPC</t>
  </si>
  <si>
    <t>1. Item Size &amp; UOM</t>
  </si>
  <si>
    <t>2. Item Size &amp; UOM</t>
  </si>
  <si>
    <t>3. Item Size &amp; UOM</t>
  </si>
  <si>
    <t>4. Item Size &amp; UOM</t>
  </si>
  <si>
    <t>5. Item Size &amp; UOM</t>
  </si>
  <si>
    <t>6. Item Size &amp; UOM</t>
  </si>
  <si>
    <t>7. Item Size &amp; UOM</t>
  </si>
  <si>
    <t>8. Item Size &amp; UOM</t>
  </si>
  <si>
    <t>Category Managers</t>
  </si>
  <si>
    <t>Banner Selections</t>
  </si>
  <si>
    <t>Change Replace reason</t>
  </si>
  <si>
    <t>Oz</t>
  </si>
  <si>
    <t>Andy Vargas</t>
  </si>
  <si>
    <t>All Banners</t>
  </si>
  <si>
    <t>Roseville</t>
  </si>
  <si>
    <t>Disco Replace</t>
  </si>
  <si>
    <t>Lb</t>
  </si>
  <si>
    <t>Save Mart &amp; Lucky</t>
  </si>
  <si>
    <t xml:space="preserve">In/Out/Seasonal </t>
  </si>
  <si>
    <t>Yosemite Wholesale</t>
  </si>
  <si>
    <t>Pack Change</t>
  </si>
  <si>
    <t>Count</t>
  </si>
  <si>
    <t>Betty Tomao</t>
  </si>
  <si>
    <t>FoodMaxx/Maxx Value</t>
  </si>
  <si>
    <t>Disco/Replace</t>
  </si>
  <si>
    <t>Supermarket Associates</t>
  </si>
  <si>
    <t>Product Change</t>
  </si>
  <si>
    <t>Fl. Oz</t>
  </si>
  <si>
    <t>Chad Villanueva</t>
  </si>
  <si>
    <t>Save Mart Only</t>
  </si>
  <si>
    <t>Bonus Item</t>
  </si>
  <si>
    <t>SSI Grocery</t>
  </si>
  <si>
    <t xml:space="preserve">Bonus </t>
  </si>
  <si>
    <t>Carton</t>
  </si>
  <si>
    <t>Cori Nobriga</t>
  </si>
  <si>
    <t>SSI Frozen</t>
  </si>
  <si>
    <t>C</t>
  </si>
  <si>
    <t>David Velarde</t>
  </si>
  <si>
    <t>Save Mart &amp; FoodMaxx/Maxx Value</t>
  </si>
  <si>
    <t>Reinstate</t>
  </si>
  <si>
    <t>Mid-Valley</t>
  </si>
  <si>
    <t>Cu. Ft.</t>
  </si>
  <si>
    <t>Derrick Silva</t>
  </si>
  <si>
    <t>Lucky Only &amp; FoodMaxx/Maxx Value</t>
  </si>
  <si>
    <t>Producers</t>
  </si>
  <si>
    <t>Cu. In.</t>
  </si>
  <si>
    <t>Elias Lara</t>
  </si>
  <si>
    <t>KeHe</t>
  </si>
  <si>
    <t>Dz</t>
  </si>
  <si>
    <t>Frank Chandler</t>
  </si>
  <si>
    <t>Fresh Point</t>
  </si>
  <si>
    <t>Each</t>
  </si>
  <si>
    <t>Gayla Wong</t>
  </si>
  <si>
    <t>INTERNAL</t>
  </si>
  <si>
    <t>9999999/88899</t>
  </si>
  <si>
    <t>Feet</t>
  </si>
  <si>
    <t>Greg Compagnone</t>
  </si>
  <si>
    <t>INSTORE - BAKERY/DELI</t>
  </si>
  <si>
    <t>Gal</t>
  </si>
  <si>
    <t>James Gillespie</t>
  </si>
  <si>
    <t>Market Centre</t>
  </si>
  <si>
    <t>Josh Fisher</t>
  </si>
  <si>
    <t>DSD</t>
  </si>
  <si>
    <t>Inch</t>
  </si>
  <si>
    <t>Jessica Freels</t>
  </si>
  <si>
    <t>Kg</t>
  </si>
  <si>
    <t>Jorge Gomez</t>
  </si>
  <si>
    <t>Juan Carlos Vargas</t>
  </si>
  <si>
    <t>Mg</t>
  </si>
  <si>
    <t>Juliet Jones</t>
  </si>
  <si>
    <t>Ml</t>
  </si>
  <si>
    <t>Ken Bodiker</t>
  </si>
  <si>
    <t>Kevin Crain</t>
  </si>
  <si>
    <t>Kevin Spielman</t>
  </si>
  <si>
    <t>Louie Ibarra</t>
  </si>
  <si>
    <t>Michael Barry</t>
  </si>
  <si>
    <t>Michelle Fagan</t>
  </si>
  <si>
    <t>Pacific Coast Cafe</t>
  </si>
  <si>
    <t>Michelle Houston</t>
  </si>
  <si>
    <t>Gift Cards</t>
  </si>
  <si>
    <t>Sq. Ft.</t>
  </si>
  <si>
    <t>Nancy Gilvin</t>
  </si>
  <si>
    <t>Patrick Pottgeiser</t>
  </si>
  <si>
    <t>Ramon Ruelas</t>
  </si>
  <si>
    <t>Richard Bates</t>
  </si>
  <si>
    <t>Robert George</t>
  </si>
  <si>
    <t>Sanji Warnasuriya</t>
  </si>
  <si>
    <t>Todd Smith</t>
  </si>
  <si>
    <t>Vincent Dickinson</t>
  </si>
  <si>
    <t>Zeb Early</t>
  </si>
  <si>
    <t>Added Rodney Marantan, Pam Garcia, and Ajay Sutara to the CM list.</t>
  </si>
  <si>
    <t>Removed: Craig Allen, Kathy Lyon, and Jesus Guzman</t>
  </si>
  <si>
    <t>Added SSI to the Change-Replace tab and removed Vacaville</t>
  </si>
  <si>
    <t>Added Jorge Gomez and Michelle Fagan to the CM list.</t>
  </si>
  <si>
    <t>Removed: Yun Yi</t>
  </si>
  <si>
    <t>Removed "Food Maxx Only" from banner list.</t>
  </si>
  <si>
    <t>Removed duplicate "Swell" section from 'Warehouse New Item' tab</t>
  </si>
  <si>
    <t>Increased font size of "Disposition" on 'Warehouse New Item' tab</t>
  </si>
  <si>
    <t>Updated SSI cost formula on Scale New Item Tab to match Warehouse New Item cost formula</t>
  </si>
  <si>
    <t>Added Carlos Vargas and Vincent Dickinson to the CM list.</t>
  </si>
  <si>
    <t>Removed Rodney Rodriguez</t>
  </si>
  <si>
    <t>Added Jenna Mesirow to CM list.</t>
  </si>
  <si>
    <t>Corrected spelling of Disposition.</t>
  </si>
  <si>
    <t>Added Cori Nobriga to CM list.</t>
  </si>
  <si>
    <t>Removed: Hipolito Torres, Jeff Feist, Matt Asendorf, Michelle Ballenger, Robert Vaughan, Rodney Marantan</t>
  </si>
  <si>
    <t>Added: Betty Tomao, Frank Chandler, Juliet Jones, Louie Ibarra, Michael Barry, Patrick Pottgeiser, Robert George, Sanji Warnasuriya</t>
  </si>
  <si>
    <t>Updated: SSI Cost $ from 0.64 to 0.70</t>
  </si>
  <si>
    <t>Vendor: Added INSTORE and INTERNAL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</si>
</sst>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\-00000\-00000\-0"/>
    <numFmt numFmtId="166" formatCode="0.000"/>
    <numFmt numFmtId="167" formatCode="&quot;$&quot;#,##0"/>
    <numFmt numFmtId="168" formatCode="[$-409]d\-mmm\-yy;@"/>
    <numFmt numFmtId="169" formatCode="&quot;$&quot;#,##0.00"/>
    <numFmt numFmtId="170" formatCode="_(* #,##0_);_(* \(#,##0\);_(* &quot;-&quot;??_);_(@_)"/>
    <numFmt numFmtId="171" formatCode="mm/dd/yy"/>
    <numFmt numFmtId="172" formatCode="&quot;$&quot;#,##0.00;[Red]\-&quot;$&quot;#,##0.00"/>
    <numFmt numFmtId="173" formatCode="_-* #,##0_-;\-* #,##0_-;_-* &quot;-&quot;_-;_-@_-"/>
    <numFmt numFmtId="174" formatCode="#,##0.00&quot; $&quot;;\-#,##0.00&quot; $&quot;"/>
    <numFmt numFmtId="175" formatCode="_-* #,##0.0_-;\-* #,##0.0_-;_-* &quot;-&quot;??_-;_-@_-"/>
    <numFmt numFmtId="176" formatCode="0.0"/>
  </numFmts>
  <fonts count="8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sz val="8"/>
      <color indexed="10"/>
      <name val="Arial"/>
      <family val="2"/>
    </font>
    <font>
      <sz val="8"/>
      <color indexed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i/>
      <sz val="11"/>
      <color indexed="10"/>
      <name val="Arial"/>
      <family val="2"/>
    </font>
    <font>
      <sz val="11"/>
      <color indexed="10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i/>
      <sz val="11"/>
      <name val="Arial"/>
      <family val="2"/>
    </font>
    <font>
      <b/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2"/>
      <name val="Arial"/>
      <family val="2"/>
    </font>
    <font>
      <sz val="10"/>
      <color indexed="22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sz val="12"/>
      <name val="Calibri"/>
      <family val="2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10"/>
      <name val="Arial"/>
      <family val="2"/>
    </font>
    <font>
      <sz val="14"/>
      <name val="Arial"/>
      <family val="2"/>
    </font>
    <font>
      <sz val="14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Tahoma"/>
      <family val="2"/>
    </font>
    <font>
      <b/>
      <u/>
      <sz val="16"/>
      <color theme="1"/>
      <name val="Tahoma"/>
      <family val="2"/>
    </font>
    <font>
      <sz val="14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i/>
      <sz val="14"/>
      <color theme="1"/>
      <name val="Book Antiqua"/>
      <family val="1"/>
    </font>
    <font>
      <b/>
      <sz val="14"/>
      <color theme="1"/>
      <name val="Calibri"/>
      <family val="2"/>
    </font>
    <font>
      <sz val="10"/>
      <name val="Helv"/>
    </font>
    <font>
      <sz val="11"/>
      <name val="??"/>
      <family val="3"/>
      <charset val="129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sz val="8"/>
      <color indexed="12"/>
      <name val="Arial"/>
      <family val="2"/>
    </font>
    <font>
      <b/>
      <sz val="9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</font>
    <font>
      <b/>
      <sz val="16"/>
      <color theme="1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indexed="65"/>
        <bgColor indexed="41"/>
      </patternFill>
    </fill>
    <fill>
      <patternFill patternType="solid">
        <fgColor indexed="41"/>
        <bgColor indexed="41"/>
      </patternFill>
    </fill>
    <fill>
      <patternFill patternType="solid">
        <fgColor indexed="65"/>
        <bgColor indexed="8"/>
      </patternFill>
    </fill>
    <fill>
      <patternFill patternType="solid">
        <fgColor indexed="47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5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8" tint="0.39997558519241921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0" tint="-0.34998626667073579"/>
        <bgColor indexed="41"/>
      </patternFill>
    </fill>
    <fill>
      <patternFill patternType="solid">
        <fgColor theme="0" tint="-0.34998626667073579"/>
        <bgColor indexed="8"/>
      </patternFill>
    </fill>
    <fill>
      <patternFill patternType="solid">
        <fgColor theme="5" tint="0.59999389629810485"/>
        <bgColor indexed="41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41"/>
      </patternFill>
    </fill>
    <fill>
      <patternFill patternType="solid">
        <fgColor theme="8" tint="0.39997558519241921"/>
        <bgColor indexed="41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499984740745262"/>
        <bgColor indexed="41"/>
      </patternFill>
    </fill>
    <fill>
      <patternFill patternType="solid">
        <fgColor rgb="FFFFC000"/>
        <bgColor indexed="41"/>
      </patternFill>
    </fill>
    <fill>
      <patternFill patternType="solid">
        <fgColor rgb="FFCCFFFF"/>
        <bgColor indexed="41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41"/>
      </patternFill>
    </fill>
    <fill>
      <patternFill patternType="solid">
        <fgColor rgb="FFFFC000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8"/>
      </patternFill>
    </fill>
  </fills>
  <borders count="1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95">
    <xf numFmtId="0" fontId="0" fillId="0" borderId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52" fillId="0" borderId="0"/>
    <xf numFmtId="0" fontId="13" fillId="0" borderId="0"/>
    <xf numFmtId="0" fontId="53" fillId="0" borderId="0"/>
    <xf numFmtId="0" fontId="13" fillId="0" borderId="0" applyFill="0"/>
    <xf numFmtId="9" fontId="5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7" fillId="0" borderId="0"/>
    <xf numFmtId="172" fontId="71" fillId="12" borderId="120">
      <alignment horizontal="center" vertical="center"/>
    </xf>
    <xf numFmtId="44" fontId="13" fillId="0" borderId="0" applyFont="0" applyFill="0" applyBorder="0" applyAlignment="0" applyProtection="0"/>
    <xf numFmtId="6" fontId="72" fillId="0" borderId="0">
      <protection locked="0"/>
    </xf>
    <xf numFmtId="175" fontId="13" fillId="0" borderId="0">
      <protection locked="0"/>
    </xf>
    <xf numFmtId="38" fontId="9" fillId="8" borderId="0" applyNumberFormat="0" applyBorder="0" applyAlignment="0" applyProtection="0"/>
    <xf numFmtId="0" fontId="73" fillId="0" borderId="0" applyNumberFormat="0" applyFill="0" applyBorder="0" applyAlignment="0" applyProtection="0"/>
    <xf numFmtId="174" fontId="13" fillId="0" borderId="0">
      <protection locked="0"/>
    </xf>
    <xf numFmtId="174" fontId="13" fillId="0" borderId="0">
      <protection locked="0"/>
    </xf>
    <xf numFmtId="0" fontId="74" fillId="0" borderId="121" applyNumberFormat="0" applyFill="0" applyAlignment="0" applyProtection="0"/>
    <xf numFmtId="10" fontId="9" fillId="41" borderId="41" applyNumberFormat="0" applyBorder="0" applyAlignment="0" applyProtection="0"/>
    <xf numFmtId="37" fontId="75" fillId="0" borderId="0"/>
    <xf numFmtId="173" fontId="7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0" fontId="13" fillId="0" borderId="0" applyFont="0" applyFill="0" applyBorder="0" applyAlignment="0" applyProtection="0"/>
    <xf numFmtId="174" fontId="13" fillId="0" borderId="84">
      <protection locked="0"/>
    </xf>
    <xf numFmtId="37" fontId="9" fillId="15" borderId="0" applyNumberFormat="0" applyBorder="0" applyAlignment="0" applyProtection="0"/>
    <xf numFmtId="37" fontId="9" fillId="0" borderId="0"/>
    <xf numFmtId="3" fontId="76" fillId="0" borderId="121" applyProtection="0"/>
    <xf numFmtId="0" fontId="13" fillId="0" borderId="0"/>
    <xf numFmtId="0" fontId="6" fillId="0" borderId="0"/>
    <xf numFmtId="0" fontId="52" fillId="0" borderId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52" fillId="0" borderId="0" applyFont="0" applyFill="0" applyBorder="0" applyAlignment="0" applyProtection="0"/>
    <xf numFmtId="0" fontId="6" fillId="0" borderId="0"/>
    <xf numFmtId="0" fontId="6" fillId="0" borderId="0"/>
    <xf numFmtId="0" fontId="52" fillId="0" borderId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2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79" fillId="45" borderId="132" applyNumberFormat="0" applyAlignment="0" applyProtection="0"/>
    <xf numFmtId="0" fontId="3" fillId="0" borderId="0"/>
    <xf numFmtId="0" fontId="3" fillId="0" borderId="0"/>
    <xf numFmtId="0" fontId="80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8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9" fillId="2" borderId="0" xfId="0" applyFont="1" applyFill="1"/>
    <xf numFmtId="0" fontId="0" fillId="2" borderId="3" xfId="0" applyFill="1" applyBorder="1"/>
    <xf numFmtId="0" fontId="0" fillId="2" borderId="4" xfId="0" applyFill="1" applyBorder="1"/>
    <xf numFmtId="0" fontId="9" fillId="2" borderId="0" xfId="0" applyFont="1" applyFill="1" applyProtection="1">
      <protection locked="0"/>
    </xf>
    <xf numFmtId="0" fontId="9" fillId="5" borderId="0" xfId="0" applyFont="1" applyFill="1" applyProtection="1">
      <protection locked="0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/>
    <xf numFmtId="0" fontId="10" fillId="2" borderId="11" xfId="0" applyFont="1" applyFill="1" applyBorder="1"/>
    <xf numFmtId="0" fontId="18" fillId="2" borderId="14" xfId="0" applyFont="1" applyFill="1" applyBorder="1" applyAlignment="1">
      <alignment horizontal="left"/>
    </xf>
    <xf numFmtId="0" fontId="0" fillId="2" borderId="15" xfId="0" applyFill="1" applyBorder="1"/>
    <xf numFmtId="0" fontId="9" fillId="2" borderId="4" xfId="0" applyFont="1" applyFill="1" applyBorder="1"/>
    <xf numFmtId="0" fontId="20" fillId="2" borderId="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21" fillId="2" borderId="0" xfId="0" applyFont="1" applyFill="1"/>
    <xf numFmtId="0" fontId="21" fillId="2" borderId="0" xfId="0" applyFont="1" applyFill="1" applyProtection="1">
      <protection locked="0"/>
    </xf>
    <xf numFmtId="0" fontId="10" fillId="2" borderId="19" xfId="0" applyFont="1" applyFill="1" applyBorder="1" applyAlignment="1">
      <alignment horizontal="centerContinuous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0" fillId="2" borderId="25" xfId="0" applyFill="1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10" fillId="2" borderId="2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Continuous"/>
    </xf>
    <xf numFmtId="0" fontId="0" fillId="2" borderId="6" xfId="0" applyFill="1" applyBorder="1"/>
    <xf numFmtId="0" fontId="9" fillId="0" borderId="0" xfId="0" applyFont="1" applyProtection="1">
      <protection locked="0"/>
    </xf>
    <xf numFmtId="0" fontId="9" fillId="0" borderId="0" xfId="0" applyFont="1"/>
    <xf numFmtId="0" fontId="20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2" fillId="0" borderId="0" xfId="0" applyFont="1"/>
    <xf numFmtId="0" fontId="11" fillId="6" borderId="27" xfId="0" applyFont="1" applyFill="1" applyBorder="1"/>
    <xf numFmtId="0" fontId="11" fillId="6" borderId="25" xfId="0" applyFont="1" applyFill="1" applyBorder="1"/>
    <xf numFmtId="0" fontId="26" fillId="0" borderId="0" xfId="0" applyFont="1" applyProtection="1">
      <protection locked="0"/>
    </xf>
    <xf numFmtId="167" fontId="22" fillId="6" borderId="28" xfId="0" applyNumberFormat="1" applyFont="1" applyFill="1" applyBorder="1" applyProtection="1">
      <protection locked="0"/>
    </xf>
    <xf numFmtId="9" fontId="22" fillId="6" borderId="10" xfId="12" applyFont="1" applyFill="1" applyBorder="1" applyAlignment="1" applyProtection="1">
      <protection locked="0"/>
    </xf>
    <xf numFmtId="9" fontId="22" fillId="6" borderId="29" xfId="12" applyFont="1" applyFill="1" applyBorder="1" applyAlignment="1" applyProtection="1">
      <protection locked="0"/>
    </xf>
    <xf numFmtId="0" fontId="22" fillId="6" borderId="10" xfId="0" applyFont="1" applyFill="1" applyBorder="1" applyProtection="1">
      <protection locked="0"/>
    </xf>
    <xf numFmtId="1" fontId="22" fillId="6" borderId="10" xfId="0" applyNumberFormat="1" applyFont="1" applyFill="1" applyBorder="1" applyProtection="1">
      <protection locked="0"/>
    </xf>
    <xf numFmtId="9" fontId="22" fillId="6" borderId="30" xfId="12" applyFont="1" applyFill="1" applyBorder="1" applyAlignment="1" applyProtection="1">
      <protection locked="0"/>
    </xf>
    <xf numFmtId="0" fontId="22" fillId="7" borderId="0" xfId="0" applyFont="1" applyFill="1" applyProtection="1">
      <protection locked="0"/>
    </xf>
    <xf numFmtId="9" fontId="22" fillId="6" borderId="31" xfId="12" applyFont="1" applyFill="1" applyBorder="1" applyAlignment="1" applyProtection="1">
      <protection locked="0"/>
    </xf>
    <xf numFmtId="0" fontId="22" fillId="6" borderId="30" xfId="0" applyFont="1" applyFill="1" applyBorder="1" applyProtection="1">
      <protection locked="0"/>
    </xf>
    <xf numFmtId="0" fontId="8" fillId="2" borderId="1" xfId="0" applyFont="1" applyFill="1" applyBorder="1" applyAlignment="1">
      <alignment horizontal="centerContinuous"/>
    </xf>
    <xf numFmtId="0" fontId="20" fillId="2" borderId="0" xfId="0" applyFont="1" applyFill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Continuous"/>
    </xf>
    <xf numFmtId="0" fontId="19" fillId="2" borderId="27" xfId="0" applyFont="1" applyFill="1" applyBorder="1"/>
    <xf numFmtId="0" fontId="19" fillId="2" borderId="25" xfId="0" applyFont="1" applyFill="1" applyBorder="1"/>
    <xf numFmtId="0" fontId="10" fillId="2" borderId="27" xfId="0" applyFont="1" applyFill="1" applyBorder="1" applyAlignment="1">
      <alignment horizontal="centerContinuous"/>
    </xf>
    <xf numFmtId="0" fontId="8" fillId="2" borderId="19" xfId="0" applyFont="1" applyFill="1" applyBorder="1" applyAlignment="1">
      <alignment horizontal="centerContinuous"/>
    </xf>
    <xf numFmtId="2" fontId="10" fillId="3" borderId="36" xfId="0" applyNumberFormat="1" applyFont="1" applyFill="1" applyBorder="1" applyAlignment="1" applyProtection="1">
      <alignment horizontal="center"/>
      <protection locked="0"/>
    </xf>
    <xf numFmtId="2" fontId="10" fillId="3" borderId="37" xfId="0" applyNumberFormat="1" applyFont="1" applyFill="1" applyBorder="1" applyAlignment="1" applyProtection="1">
      <alignment horizontal="center"/>
      <protection locked="0"/>
    </xf>
    <xf numFmtId="1" fontId="10" fillId="3" borderId="37" xfId="0" applyNumberFormat="1" applyFont="1" applyFill="1" applyBorder="1" applyAlignment="1" applyProtection="1">
      <alignment horizontal="center"/>
      <protection locked="0"/>
    </xf>
    <xf numFmtId="1" fontId="10" fillId="3" borderId="38" xfId="0" applyNumberFormat="1" applyFont="1" applyFill="1" applyBorder="1" applyAlignment="1" applyProtection="1">
      <alignment horizontal="center"/>
      <protection locked="0"/>
    </xf>
    <xf numFmtId="166" fontId="10" fillId="3" borderId="39" xfId="0" applyNumberFormat="1" applyFont="1" applyFill="1" applyBorder="1" applyAlignment="1" applyProtection="1">
      <alignment horizontal="right"/>
      <protection locked="0"/>
    </xf>
    <xf numFmtId="166" fontId="10" fillId="3" borderId="40" xfId="0" applyNumberFormat="1" applyFont="1" applyFill="1" applyBorder="1" applyAlignment="1" applyProtection="1">
      <alignment horizontal="right"/>
      <protection locked="0"/>
    </xf>
    <xf numFmtId="166" fontId="10" fillId="3" borderId="10" xfId="0" applyNumberFormat="1" applyFont="1" applyFill="1" applyBorder="1" applyAlignment="1" applyProtection="1">
      <alignment horizontal="right"/>
      <protection locked="0"/>
    </xf>
    <xf numFmtId="2" fontId="10" fillId="3" borderId="13" xfId="0" applyNumberFormat="1" applyFont="1" applyFill="1" applyBorder="1" applyAlignment="1" applyProtection="1">
      <alignment horizontal="center"/>
      <protection locked="0"/>
    </xf>
    <xf numFmtId="2" fontId="10" fillId="3" borderId="41" xfId="0" applyNumberFormat="1" applyFont="1" applyFill="1" applyBorder="1" applyAlignment="1" applyProtection="1">
      <alignment horizontal="center"/>
      <protection locked="0"/>
    </xf>
    <xf numFmtId="1" fontId="10" fillId="3" borderId="41" xfId="0" applyNumberFormat="1" applyFont="1" applyFill="1" applyBorder="1" applyAlignment="1" applyProtection="1">
      <alignment horizontal="center"/>
      <protection locked="0"/>
    </xf>
    <xf numFmtId="1" fontId="10" fillId="3" borderId="42" xfId="0" applyNumberFormat="1" applyFont="1" applyFill="1" applyBorder="1" applyAlignment="1" applyProtection="1">
      <alignment horizontal="center"/>
      <protection locked="0"/>
    </xf>
    <xf numFmtId="166" fontId="10" fillId="3" borderId="29" xfId="0" applyNumberFormat="1" applyFont="1" applyFill="1" applyBorder="1" applyAlignment="1" applyProtection="1">
      <alignment horizontal="right"/>
      <protection locked="0"/>
    </xf>
    <xf numFmtId="165" fontId="11" fillId="3" borderId="43" xfId="0" applyNumberFormat="1" applyFont="1" applyFill="1" applyBorder="1" applyAlignment="1" applyProtection="1">
      <alignment horizontal="center"/>
      <protection locked="0"/>
    </xf>
    <xf numFmtId="44" fontId="11" fillId="3" borderId="10" xfId="3" applyFont="1" applyFill="1" applyBorder="1" applyAlignment="1" applyProtection="1">
      <alignment horizontal="right"/>
      <protection locked="0"/>
    </xf>
    <xf numFmtId="0" fontId="13" fillId="0" borderId="0" xfId="7"/>
    <xf numFmtId="0" fontId="10" fillId="0" borderId="0" xfId="7" applyFont="1" applyAlignment="1">
      <alignment horizontal="center"/>
    </xf>
    <xf numFmtId="0" fontId="16" fillId="0" borderId="0" xfId="7" applyFont="1"/>
    <xf numFmtId="0" fontId="13" fillId="0" borderId="0" xfId="7" applyAlignment="1">
      <alignment horizontal="center"/>
    </xf>
    <xf numFmtId="44" fontId="11" fillId="3" borderId="45" xfId="3" applyFont="1" applyFill="1" applyBorder="1" applyAlignment="1" applyProtection="1">
      <alignment horizontal="right"/>
      <protection locked="0"/>
    </xf>
    <xf numFmtId="0" fontId="31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left"/>
    </xf>
    <xf numFmtId="0" fontId="10" fillId="6" borderId="27" xfId="0" applyFont="1" applyFill="1" applyBorder="1"/>
    <xf numFmtId="0" fontId="8" fillId="2" borderId="50" xfId="0" applyFont="1" applyFill="1" applyBorder="1" applyAlignment="1">
      <alignment horizontal="center"/>
    </xf>
    <xf numFmtId="0" fontId="10" fillId="3" borderId="51" xfId="0" applyFont="1" applyFill="1" applyBorder="1" applyAlignment="1" applyProtection="1">
      <alignment horizontal="center"/>
      <protection locked="0"/>
    </xf>
    <xf numFmtId="0" fontId="55" fillId="2" borderId="52" xfId="0" applyFont="1" applyFill="1" applyBorder="1" applyAlignment="1">
      <alignment horizontal="center"/>
    </xf>
    <xf numFmtId="0" fontId="11" fillId="3" borderId="39" xfId="0" applyFont="1" applyFill="1" applyBorder="1" applyAlignment="1" applyProtection="1">
      <alignment horizontal="center"/>
      <protection locked="0"/>
    </xf>
    <xf numFmtId="0" fontId="11" fillId="3" borderId="5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>
      <alignment horizontal="centerContinuous"/>
    </xf>
    <xf numFmtId="0" fontId="55" fillId="2" borderId="18" xfId="0" applyFont="1" applyFill="1" applyBorder="1" applyAlignment="1">
      <alignment horizontal="centerContinuous"/>
    </xf>
    <xf numFmtId="0" fontId="8" fillId="2" borderId="53" xfId="0" applyFont="1" applyFill="1" applyBorder="1" applyAlignment="1">
      <alignment horizontal="center"/>
    </xf>
    <xf numFmtId="0" fontId="11" fillId="3" borderId="51" xfId="0" applyFont="1" applyFill="1" applyBorder="1" applyAlignment="1" applyProtection="1">
      <alignment horizontal="center"/>
      <protection locked="0"/>
    </xf>
    <xf numFmtId="0" fontId="11" fillId="3" borderId="54" xfId="0" applyFont="1" applyFill="1" applyBorder="1" applyAlignment="1" applyProtection="1">
      <alignment horizontal="center"/>
      <protection locked="0"/>
    </xf>
    <xf numFmtId="0" fontId="56" fillId="2" borderId="55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8" fillId="2" borderId="58" xfId="0" applyFont="1" applyFill="1" applyBorder="1" applyAlignment="1">
      <alignment horizontal="center"/>
    </xf>
    <xf numFmtId="0" fontId="13" fillId="0" borderId="0" xfId="11"/>
    <xf numFmtId="0" fontId="13" fillId="8" borderId="0" xfId="11" applyFill="1"/>
    <xf numFmtId="0" fontId="37" fillId="8" borderId="0" xfId="11" applyFont="1" applyFill="1"/>
    <xf numFmtId="0" fontId="13" fillId="9" borderId="0" xfId="11" applyFill="1"/>
    <xf numFmtId="0" fontId="8" fillId="10" borderId="60" xfId="11" applyFont="1" applyFill="1" applyBorder="1" applyAlignment="1">
      <alignment horizontal="center" wrapText="1"/>
    </xf>
    <xf numFmtId="0" fontId="8" fillId="10" borderId="53" xfId="11" applyFont="1" applyFill="1" applyBorder="1" applyAlignment="1">
      <alignment horizontal="center" wrapText="1"/>
    </xf>
    <xf numFmtId="0" fontId="8" fillId="11" borderId="19" xfId="0" applyFont="1" applyFill="1" applyBorder="1"/>
    <xf numFmtId="0" fontId="9" fillId="11" borderId="1" xfId="0" applyFont="1" applyFill="1" applyBorder="1"/>
    <xf numFmtId="0" fontId="8" fillId="11" borderId="20" xfId="0" applyFont="1" applyFill="1" applyBorder="1"/>
    <xf numFmtId="0" fontId="9" fillId="11" borderId="0" xfId="0" applyFont="1" applyFill="1"/>
    <xf numFmtId="0" fontId="10" fillId="11" borderId="0" xfId="0" applyFont="1" applyFill="1"/>
    <xf numFmtId="0" fontId="0" fillId="11" borderId="0" xfId="0" applyFill="1"/>
    <xf numFmtId="0" fontId="8" fillId="11" borderId="0" xfId="0" applyFont="1" applyFill="1" applyAlignment="1">
      <alignment horizontal="right"/>
    </xf>
    <xf numFmtId="0" fontId="16" fillId="11" borderId="0" xfId="0" applyFont="1" applyFill="1"/>
    <xf numFmtId="0" fontId="10" fillId="11" borderId="0" xfId="0" applyFont="1" applyFill="1" applyAlignment="1">
      <alignment horizontal="center"/>
    </xf>
    <xf numFmtId="0" fontId="9" fillId="11" borderId="0" xfId="0" applyFont="1" applyFill="1" applyAlignment="1">
      <alignment horizontal="left" indent="1"/>
    </xf>
    <xf numFmtId="0" fontId="9" fillId="11" borderId="0" xfId="0" applyFont="1" applyFill="1" applyAlignment="1">
      <alignment horizontal="left"/>
    </xf>
    <xf numFmtId="0" fontId="8" fillId="11" borderId="0" xfId="0" applyFont="1" applyFill="1" applyAlignment="1">
      <alignment horizontal="center"/>
    </xf>
    <xf numFmtId="0" fontId="8" fillId="11" borderId="0" xfId="0" applyFont="1" applyFill="1" applyAlignment="1">
      <alignment horizontal="left" indent="1"/>
    </xf>
    <xf numFmtId="0" fontId="8" fillId="11" borderId="0" xfId="0" applyFont="1" applyFill="1" applyAlignment="1">
      <alignment horizontal="left"/>
    </xf>
    <xf numFmtId="10" fontId="8" fillId="11" borderId="0" xfId="0" applyNumberFormat="1" applyFont="1" applyFill="1" applyAlignment="1">
      <alignment horizontal="center"/>
    </xf>
    <xf numFmtId="0" fontId="10" fillId="11" borderId="0" xfId="0" applyFont="1" applyFill="1" applyAlignment="1">
      <alignment horizontal="left"/>
    </xf>
    <xf numFmtId="0" fontId="15" fillId="11" borderId="53" xfId="0" applyFont="1" applyFill="1" applyBorder="1" applyAlignment="1">
      <alignment horizontal="center"/>
    </xf>
    <xf numFmtId="0" fontId="10" fillId="3" borderId="69" xfId="0" applyFont="1" applyFill="1" applyBorder="1" applyProtection="1">
      <protection locked="0"/>
    </xf>
    <xf numFmtId="44" fontId="11" fillId="3" borderId="70" xfId="3" applyFont="1" applyFill="1" applyBorder="1" applyAlignment="1" applyProtection="1">
      <alignment horizontal="right"/>
      <protection locked="0"/>
    </xf>
    <xf numFmtId="0" fontId="0" fillId="2" borderId="19" xfId="0" applyFill="1" applyBorder="1"/>
    <xf numFmtId="0" fontId="21" fillId="2" borderId="71" xfId="0" applyFont="1" applyFill="1" applyBorder="1"/>
    <xf numFmtId="10" fontId="42" fillId="2" borderId="72" xfId="0" applyNumberFormat="1" applyFont="1" applyFill="1" applyBorder="1"/>
    <xf numFmtId="4" fontId="42" fillId="2" borderId="73" xfId="0" applyNumberFormat="1" applyFont="1" applyFill="1" applyBorder="1"/>
    <xf numFmtId="0" fontId="11" fillId="11" borderId="0" xfId="0" applyFont="1" applyFill="1"/>
    <xf numFmtId="0" fontId="11" fillId="11" borderId="0" xfId="0" applyFont="1" applyFill="1" applyAlignment="1">
      <alignment wrapText="1"/>
    </xf>
    <xf numFmtId="0" fontId="15" fillId="11" borderId="0" xfId="0" applyFont="1" applyFill="1" applyAlignment="1">
      <alignment horizontal="centerContinuous"/>
    </xf>
    <xf numFmtId="0" fontId="10" fillId="11" borderId="0" xfId="0" applyFont="1" applyFill="1" applyAlignment="1">
      <alignment horizontal="centerContinuous"/>
    </xf>
    <xf numFmtId="165" fontId="14" fillId="11" borderId="0" xfId="0" applyNumberFormat="1" applyFont="1" applyFill="1" applyAlignment="1" applyProtection="1">
      <alignment horizontal="center"/>
      <protection locked="0"/>
    </xf>
    <xf numFmtId="44" fontId="0" fillId="11" borderId="0" xfId="0" applyNumberFormat="1" applyFill="1" applyAlignment="1">
      <alignment horizontal="center"/>
    </xf>
    <xf numFmtId="2" fontId="22" fillId="11" borderId="0" xfId="0" applyNumberFormat="1" applyFont="1" applyFill="1" applyAlignment="1" applyProtection="1">
      <alignment horizontal="center"/>
      <protection locked="0"/>
    </xf>
    <xf numFmtId="43" fontId="10" fillId="11" borderId="69" xfId="1" applyFont="1" applyFill="1" applyBorder="1" applyAlignment="1" applyProtection="1">
      <alignment horizontal="center"/>
    </xf>
    <xf numFmtId="0" fontId="8" fillId="2" borderId="76" xfId="0" applyFont="1" applyFill="1" applyBorder="1" applyAlignment="1">
      <alignment horizontal="center"/>
    </xf>
    <xf numFmtId="0" fontId="8" fillId="11" borderId="77" xfId="0" applyFont="1" applyFill="1" applyBorder="1" applyAlignment="1">
      <alignment horizontal="left"/>
    </xf>
    <xf numFmtId="0" fontId="17" fillId="2" borderId="66" xfId="0" applyFont="1" applyFill="1" applyBorder="1"/>
    <xf numFmtId="0" fontId="11" fillId="3" borderId="3" xfId="0" applyFont="1" applyFill="1" applyBorder="1" applyAlignment="1" applyProtection="1">
      <alignment horizontal="center"/>
      <protection locked="0"/>
    </xf>
    <xf numFmtId="43" fontId="10" fillId="11" borderId="79" xfId="1" applyFont="1" applyFill="1" applyBorder="1" applyAlignment="1" applyProtection="1">
      <alignment horizontal="center"/>
    </xf>
    <xf numFmtId="0" fontId="11" fillId="3" borderId="26" xfId="0" applyFont="1" applyFill="1" applyBorder="1" applyAlignment="1" applyProtection="1">
      <alignment horizontal="center"/>
      <protection locked="0"/>
    </xf>
    <xf numFmtId="0" fontId="10" fillId="3" borderId="26" xfId="0" applyFont="1" applyFill="1" applyBorder="1" applyAlignment="1" applyProtection="1">
      <alignment horizontal="center"/>
      <protection locked="0"/>
    </xf>
    <xf numFmtId="0" fontId="10" fillId="3" borderId="18" xfId="0" applyFont="1" applyFill="1" applyBorder="1" applyAlignment="1" applyProtection="1">
      <alignment horizontal="center"/>
      <protection locked="0"/>
    </xf>
    <xf numFmtId="0" fontId="10" fillId="3" borderId="81" xfId="0" applyFont="1" applyFill="1" applyBorder="1" applyAlignment="1" applyProtection="1">
      <alignment horizontal="center"/>
      <protection locked="0"/>
    </xf>
    <xf numFmtId="0" fontId="10" fillId="3" borderId="54" xfId="0" applyFont="1" applyFill="1" applyBorder="1" applyAlignment="1" applyProtection="1">
      <alignment horizontal="center"/>
      <protection locked="0"/>
    </xf>
    <xf numFmtId="0" fontId="10" fillId="3" borderId="32" xfId="0" applyFont="1" applyFill="1" applyBorder="1" applyAlignment="1" applyProtection="1">
      <alignment horizontal="center"/>
      <protection locked="0"/>
    </xf>
    <xf numFmtId="165" fontId="11" fillId="3" borderId="17" xfId="0" applyNumberFormat="1" applyFont="1" applyFill="1" applyBorder="1" applyAlignment="1" applyProtection="1">
      <alignment horizontal="center"/>
      <protection locked="0"/>
    </xf>
    <xf numFmtId="165" fontId="11" fillId="3" borderId="79" xfId="0" applyNumberFormat="1" applyFont="1" applyFill="1" applyBorder="1" applyAlignment="1" applyProtection="1">
      <alignment horizontal="center"/>
      <protection locked="0"/>
    </xf>
    <xf numFmtId="165" fontId="11" fillId="3" borderId="42" xfId="0" applyNumberFormat="1" applyFont="1" applyFill="1" applyBorder="1" applyAlignment="1" applyProtection="1">
      <alignment horizontal="center"/>
      <protection locked="0"/>
    </xf>
    <xf numFmtId="165" fontId="11" fillId="3" borderId="35" xfId="0" applyNumberFormat="1" applyFont="1" applyFill="1" applyBorder="1" applyAlignment="1" applyProtection="1">
      <alignment horizontal="center"/>
      <protection locked="0"/>
    </xf>
    <xf numFmtId="165" fontId="11" fillId="3" borderId="49" xfId="0" applyNumberFormat="1" applyFont="1" applyFill="1" applyBorder="1" applyAlignment="1" applyProtection="1">
      <alignment horizontal="center"/>
      <protection locked="0"/>
    </xf>
    <xf numFmtId="165" fontId="22" fillId="11" borderId="36" xfId="0" applyNumberFormat="1" applyFont="1" applyFill="1" applyBorder="1" applyAlignment="1" applyProtection="1">
      <alignment horizontal="center"/>
      <protection locked="0"/>
    </xf>
    <xf numFmtId="165" fontId="22" fillId="11" borderId="13" xfId="0" applyNumberFormat="1" applyFont="1" applyFill="1" applyBorder="1" applyAlignment="1" applyProtection="1">
      <alignment horizontal="center"/>
      <protection locked="0"/>
    </xf>
    <xf numFmtId="165" fontId="22" fillId="11" borderId="20" xfId="0" applyNumberFormat="1" applyFont="1" applyFill="1" applyBorder="1" applyAlignment="1" applyProtection="1">
      <alignment horizontal="center"/>
      <protection locked="0"/>
    </xf>
    <xf numFmtId="0" fontId="22" fillId="11" borderId="21" xfId="0" applyFont="1" applyFill="1" applyBorder="1" applyAlignment="1" applyProtection="1">
      <alignment horizontal="center" wrapText="1"/>
      <protection locked="0"/>
    </xf>
    <xf numFmtId="0" fontId="22" fillId="11" borderId="0" xfId="0" applyFont="1" applyFill="1" applyAlignment="1" applyProtection="1">
      <alignment horizontal="center" wrapText="1"/>
      <protection locked="0"/>
    </xf>
    <xf numFmtId="3" fontId="22" fillId="11" borderId="0" xfId="0" applyNumberFormat="1" applyFont="1" applyFill="1"/>
    <xf numFmtId="0" fontId="10" fillId="11" borderId="20" xfId="0" applyFont="1" applyFill="1" applyBorder="1" applyAlignment="1">
      <alignment horizontal="centerContinuous"/>
    </xf>
    <xf numFmtId="0" fontId="10" fillId="11" borderId="0" xfId="0" applyFont="1" applyFill="1" applyAlignment="1">
      <alignment horizontal="centerContinuous" wrapText="1"/>
    </xf>
    <xf numFmtId="0" fontId="10" fillId="11" borderId="4" xfId="0" applyFont="1" applyFill="1" applyBorder="1" applyAlignment="1">
      <alignment horizontal="centerContinuous" wrapText="1"/>
    </xf>
    <xf numFmtId="0" fontId="0" fillId="11" borderId="0" xfId="0" applyFill="1" applyAlignment="1">
      <alignment horizontal="centerContinuous" wrapText="1"/>
    </xf>
    <xf numFmtId="0" fontId="22" fillId="11" borderId="0" xfId="0" applyFont="1" applyFill="1"/>
    <xf numFmtId="0" fontId="23" fillId="11" borderId="0" xfId="0" applyFont="1" applyFill="1" applyAlignment="1">
      <alignment horizontal="center"/>
    </xf>
    <xf numFmtId="0" fontId="24" fillId="11" borderId="0" xfId="0" applyFont="1" applyFill="1"/>
    <xf numFmtId="0" fontId="25" fillId="11" borderId="0" xfId="0" applyFont="1" applyFill="1" applyProtection="1">
      <protection locked="0"/>
    </xf>
    <xf numFmtId="0" fontId="22" fillId="11" borderId="0" xfId="0" applyFont="1" applyFill="1" applyProtection="1">
      <protection locked="0"/>
    </xf>
    <xf numFmtId="0" fontId="22" fillId="4" borderId="84" xfId="0" applyFont="1" applyFill="1" applyBorder="1" applyProtection="1">
      <protection locked="0"/>
    </xf>
    <xf numFmtId="0" fontId="13" fillId="11" borderId="0" xfId="7" applyFill="1"/>
    <xf numFmtId="0" fontId="13" fillId="22" borderId="0" xfId="7" applyFill="1"/>
    <xf numFmtId="0" fontId="11" fillId="3" borderId="85" xfId="3" applyNumberFormat="1" applyFont="1" applyFill="1" applyBorder="1" applyAlignment="1" applyProtection="1">
      <alignment horizontal="right"/>
      <protection locked="0"/>
    </xf>
    <xf numFmtId="0" fontId="11" fillId="3" borderId="45" xfId="3" applyNumberFormat="1" applyFont="1" applyFill="1" applyBorder="1" applyAlignment="1" applyProtection="1">
      <alignment horizontal="right"/>
      <protection locked="0"/>
    </xf>
    <xf numFmtId="0" fontId="15" fillId="4" borderId="1" xfId="0" applyFont="1" applyFill="1" applyBorder="1" applyAlignment="1">
      <alignment horizontal="center"/>
    </xf>
    <xf numFmtId="0" fontId="8" fillId="4" borderId="78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10" fillId="2" borderId="83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165" fontId="22" fillId="3" borderId="11" xfId="0" applyNumberFormat="1" applyFont="1" applyFill="1" applyBorder="1" applyProtection="1">
      <protection locked="0"/>
    </xf>
    <xf numFmtId="0" fontId="22" fillId="3" borderId="68" xfId="0" applyFont="1" applyFill="1" applyBorder="1" applyProtection="1">
      <protection locked="0"/>
    </xf>
    <xf numFmtId="0" fontId="22" fillId="3" borderId="23" xfId="0" applyFont="1" applyFill="1" applyBorder="1" applyProtection="1">
      <protection locked="0"/>
    </xf>
    <xf numFmtId="0" fontId="22" fillId="3" borderId="12" xfId="0" applyFont="1" applyFill="1" applyBorder="1" applyProtection="1">
      <protection locked="0"/>
    </xf>
    <xf numFmtId="0" fontId="22" fillId="3" borderId="3" xfId="0" applyFont="1" applyFill="1" applyBorder="1" applyProtection="1">
      <protection locked="0"/>
    </xf>
    <xf numFmtId="44" fontId="22" fillId="3" borderId="68" xfId="0" applyNumberFormat="1" applyFont="1" applyFill="1" applyBorder="1" applyProtection="1">
      <protection locked="0"/>
    </xf>
    <xf numFmtId="3" fontId="22" fillId="3" borderId="68" xfId="0" applyNumberFormat="1" applyFont="1" applyFill="1" applyBorder="1" applyProtection="1">
      <protection locked="0"/>
    </xf>
    <xf numFmtId="165" fontId="22" fillId="3" borderId="13" xfId="0" applyNumberFormat="1" applyFont="1" applyFill="1" applyBorder="1" applyProtection="1">
      <protection locked="0"/>
    </xf>
    <xf numFmtId="0" fontId="22" fillId="3" borderId="41" xfId="0" applyFont="1" applyFill="1" applyBorder="1" applyProtection="1">
      <protection locked="0"/>
    </xf>
    <xf numFmtId="0" fontId="22" fillId="3" borderId="10" xfId="0" applyFont="1" applyFill="1" applyBorder="1" applyProtection="1">
      <protection locked="0"/>
    </xf>
    <xf numFmtId="0" fontId="22" fillId="3" borderId="29" xfId="0" applyFont="1" applyFill="1" applyBorder="1" applyProtection="1">
      <protection locked="0"/>
    </xf>
    <xf numFmtId="44" fontId="22" fillId="3" borderId="41" xfId="0" applyNumberFormat="1" applyFont="1" applyFill="1" applyBorder="1" applyProtection="1">
      <protection locked="0"/>
    </xf>
    <xf numFmtId="3" fontId="22" fillId="3" borderId="41" xfId="0" applyNumberFormat="1" applyFont="1" applyFill="1" applyBorder="1" applyProtection="1">
      <protection locked="0"/>
    </xf>
    <xf numFmtId="0" fontId="0" fillId="3" borderId="39" xfId="0" applyFill="1" applyBorder="1" applyProtection="1">
      <protection locked="0"/>
    </xf>
    <xf numFmtId="0" fontId="0" fillId="6" borderId="34" xfId="0" applyFill="1" applyBorder="1" applyAlignment="1" applyProtection="1">
      <alignment horizontal="left" indent="1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3" borderId="51" xfId="0" applyFill="1" applyBorder="1" applyAlignment="1" applyProtection="1">
      <alignment horizontal="center"/>
      <protection locked="0"/>
    </xf>
    <xf numFmtId="0" fontId="10" fillId="2" borderId="66" xfId="0" applyFont="1" applyFill="1" applyBorder="1" applyAlignment="1" applyProtection="1">
      <alignment horizontal="centerContinuous"/>
      <protection locked="0"/>
    </xf>
    <xf numFmtId="0" fontId="10" fillId="2" borderId="67" xfId="0" applyFont="1" applyFill="1" applyBorder="1" applyAlignment="1" applyProtection="1">
      <alignment horizontal="centerContinuous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Continuous"/>
      <protection locked="0"/>
    </xf>
    <xf numFmtId="0" fontId="0" fillId="3" borderId="31" xfId="0" applyFill="1" applyBorder="1" applyAlignment="1" applyProtection="1">
      <alignment horizontal="centerContinuous"/>
      <protection locked="0"/>
    </xf>
    <xf numFmtId="0" fontId="15" fillId="2" borderId="35" xfId="0" applyFont="1" applyFill="1" applyBorder="1" applyAlignment="1" applyProtection="1">
      <alignment horizontal="centerContinuous"/>
      <protection locked="0"/>
    </xf>
    <xf numFmtId="0" fontId="17" fillId="2" borderId="31" xfId="0" applyFont="1" applyFill="1" applyBorder="1" applyAlignment="1" applyProtection="1">
      <alignment horizontal="centerContinuous"/>
      <protection locked="0"/>
    </xf>
    <xf numFmtId="0" fontId="17" fillId="2" borderId="32" xfId="0" applyFont="1" applyFill="1" applyBorder="1" applyAlignment="1" applyProtection="1">
      <alignment horizontal="centerContinuous"/>
      <protection locked="0"/>
    </xf>
    <xf numFmtId="10" fontId="0" fillId="3" borderId="68" xfId="0" applyNumberFormat="1" applyFill="1" applyBorder="1" applyAlignment="1" applyProtection="1">
      <alignment horizontal="center"/>
      <protection locked="0"/>
    </xf>
    <xf numFmtId="0" fontId="10" fillId="2" borderId="68" xfId="0" applyFont="1" applyFill="1" applyBorder="1" applyProtection="1">
      <protection locked="0"/>
    </xf>
    <xf numFmtId="0" fontId="0" fillId="2" borderId="68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2" fillId="6" borderId="88" xfId="0" applyFont="1" applyFill="1" applyBorder="1" applyProtection="1">
      <protection locked="0"/>
    </xf>
    <xf numFmtId="0" fontId="22" fillId="6" borderId="89" xfId="0" applyFont="1" applyFill="1" applyBorder="1" applyProtection="1">
      <protection locked="0"/>
    </xf>
    <xf numFmtId="0" fontId="22" fillId="6" borderId="20" xfId="0" applyFont="1" applyFill="1" applyBorder="1" applyProtection="1">
      <protection locked="0"/>
    </xf>
    <xf numFmtId="0" fontId="22" fillId="6" borderId="0" xfId="0" applyFont="1" applyFill="1" applyProtection="1">
      <protection locked="0"/>
    </xf>
    <xf numFmtId="0" fontId="22" fillId="6" borderId="66" xfId="0" applyFont="1" applyFill="1" applyBorder="1" applyProtection="1">
      <protection locked="0"/>
    </xf>
    <xf numFmtId="0" fontId="22" fillId="6" borderId="6" xfId="0" applyFont="1" applyFill="1" applyBorder="1" applyProtection="1">
      <protection locked="0"/>
    </xf>
    <xf numFmtId="0" fontId="22" fillId="6" borderId="39" xfId="0" applyFont="1" applyFill="1" applyBorder="1" applyProtection="1">
      <protection locked="0"/>
    </xf>
    <xf numFmtId="0" fontId="11" fillId="6" borderId="16" xfId="0" applyFont="1" applyFill="1" applyBorder="1" applyProtection="1">
      <protection locked="0"/>
    </xf>
    <xf numFmtId="0" fontId="11" fillId="6" borderId="84" xfId="0" applyFont="1" applyFill="1" applyBorder="1" applyProtection="1">
      <protection locked="0"/>
    </xf>
    <xf numFmtId="0" fontId="16" fillId="25" borderId="3" xfId="7" applyFont="1" applyFill="1" applyBorder="1" applyProtection="1">
      <protection locked="0"/>
    </xf>
    <xf numFmtId="0" fontId="16" fillId="26" borderId="17" xfId="7" applyFont="1" applyFill="1" applyBorder="1" applyAlignment="1" applyProtection="1">
      <alignment horizontal="left"/>
      <protection locked="0"/>
    </xf>
    <xf numFmtId="0" fontId="13" fillId="26" borderId="68" xfId="7" applyFill="1" applyBorder="1" applyAlignment="1" applyProtection="1">
      <alignment horizontal="left"/>
      <protection locked="0"/>
    </xf>
    <xf numFmtId="0" fontId="16" fillId="26" borderId="45" xfId="7" applyFont="1" applyFill="1" applyBorder="1" applyAlignment="1" applyProtection="1">
      <alignment horizontal="center"/>
      <protection locked="0"/>
    </xf>
    <xf numFmtId="0" fontId="16" fillId="26" borderId="70" xfId="7" applyFont="1" applyFill="1" applyBorder="1" applyAlignment="1" applyProtection="1">
      <alignment horizontal="center" wrapText="1"/>
      <protection locked="0"/>
    </xf>
    <xf numFmtId="44" fontId="16" fillId="26" borderId="41" xfId="3" applyFont="1" applyFill="1" applyBorder="1" applyAlignment="1" applyProtection="1">
      <alignment horizontal="center"/>
      <protection locked="0"/>
    </xf>
    <xf numFmtId="0" fontId="16" fillId="26" borderId="68" xfId="7" applyFont="1" applyFill="1" applyBorder="1" applyAlignment="1" applyProtection="1">
      <alignment horizontal="center"/>
      <protection locked="0"/>
    </xf>
    <xf numFmtId="169" fontId="10" fillId="26" borderId="70" xfId="7" applyNumberFormat="1" applyFont="1" applyFill="1" applyBorder="1" applyAlignment="1" applyProtection="1">
      <alignment horizontal="center"/>
      <protection locked="0"/>
    </xf>
    <xf numFmtId="169" fontId="16" fillId="26" borderId="70" xfId="7" applyNumberFormat="1" applyFont="1" applyFill="1" applyBorder="1" applyAlignment="1" applyProtection="1">
      <alignment horizontal="center"/>
      <protection locked="0"/>
    </xf>
    <xf numFmtId="169" fontId="16" fillId="26" borderId="40" xfId="7" applyNumberFormat="1" applyFont="1" applyFill="1" applyBorder="1" applyAlignment="1" applyProtection="1">
      <alignment horizontal="center"/>
      <protection locked="0"/>
    </xf>
    <xf numFmtId="0" fontId="16" fillId="25" borderId="29" xfId="7" applyFont="1" applyFill="1" applyBorder="1" applyProtection="1">
      <protection locked="0"/>
    </xf>
    <xf numFmtId="0" fontId="15" fillId="26" borderId="43" xfId="7" applyFont="1" applyFill="1" applyBorder="1" applyAlignment="1" applyProtection="1">
      <alignment horizontal="left"/>
      <protection locked="0"/>
    </xf>
    <xf numFmtId="0" fontId="13" fillId="26" borderId="70" xfId="7" applyFill="1" applyBorder="1" applyAlignment="1" applyProtection="1">
      <alignment horizontal="left"/>
      <protection locked="0"/>
    </xf>
    <xf numFmtId="0" fontId="16" fillId="26" borderId="5" xfId="7" applyFont="1" applyFill="1" applyBorder="1" applyAlignment="1" applyProtection="1">
      <alignment horizontal="center"/>
      <protection locked="0"/>
    </xf>
    <xf numFmtId="49" fontId="16" fillId="26" borderId="70" xfId="7" applyNumberFormat="1" applyFont="1" applyFill="1" applyBorder="1" applyAlignment="1" applyProtection="1">
      <alignment horizontal="center"/>
      <protection locked="0"/>
    </xf>
    <xf numFmtId="169" fontId="10" fillId="26" borderId="70" xfId="7" applyNumberFormat="1" applyFont="1" applyFill="1" applyBorder="1" applyAlignment="1" applyProtection="1">
      <alignment horizontal="center" wrapText="1"/>
      <protection locked="0"/>
    </xf>
    <xf numFmtId="0" fontId="16" fillId="26" borderId="43" xfId="7" applyFont="1" applyFill="1" applyBorder="1" applyAlignment="1" applyProtection="1">
      <alignment horizontal="left"/>
      <protection locked="0"/>
    </xf>
    <xf numFmtId="49" fontId="16" fillId="26" borderId="41" xfId="7" applyNumberFormat="1" applyFont="1" applyFill="1" applyBorder="1" applyAlignment="1" applyProtection="1">
      <alignment horizontal="center"/>
      <protection locked="0"/>
    </xf>
    <xf numFmtId="0" fontId="10" fillId="11" borderId="39" xfId="7" applyFont="1" applyFill="1" applyBorder="1" applyProtection="1">
      <protection locked="0"/>
    </xf>
    <xf numFmtId="0" fontId="13" fillId="11" borderId="39" xfId="7" applyFill="1" applyBorder="1" applyAlignment="1" applyProtection="1">
      <alignment horizontal="left"/>
      <protection locked="0"/>
    </xf>
    <xf numFmtId="0" fontId="13" fillId="11" borderId="0" xfId="7" applyFill="1" applyAlignment="1" applyProtection="1">
      <alignment horizontal="center"/>
      <protection locked="0"/>
    </xf>
    <xf numFmtId="0" fontId="10" fillId="11" borderId="39" xfId="7" applyFont="1" applyFill="1" applyBorder="1" applyAlignment="1" applyProtection="1">
      <alignment horizontal="left"/>
      <protection locked="0"/>
    </xf>
    <xf numFmtId="0" fontId="13" fillId="11" borderId="39" xfId="7" applyFill="1" applyBorder="1" applyProtection="1">
      <protection locked="0"/>
    </xf>
    <xf numFmtId="0" fontId="10" fillId="11" borderId="39" xfId="7" applyFont="1" applyFill="1" applyBorder="1" applyAlignment="1" applyProtection="1">
      <alignment horizontal="center"/>
      <protection locked="0"/>
    </xf>
    <xf numFmtId="1" fontId="10" fillId="3" borderId="70" xfId="0" applyNumberFormat="1" applyFont="1" applyFill="1" applyBorder="1" applyAlignment="1" applyProtection="1">
      <alignment horizontal="center"/>
      <protection locked="0"/>
    </xf>
    <xf numFmtId="1" fontId="10" fillId="3" borderId="69" xfId="0" applyNumberFormat="1" applyFont="1" applyFill="1" applyBorder="1" applyAlignment="1" applyProtection="1">
      <alignment horizontal="center"/>
      <protection locked="0"/>
    </xf>
    <xf numFmtId="2" fontId="10" fillId="3" borderId="37" xfId="0" applyNumberFormat="1" applyFont="1" applyFill="1" applyBorder="1" applyAlignment="1" applyProtection="1">
      <alignment horizontal="right"/>
      <protection locked="0"/>
    </xf>
    <xf numFmtId="2" fontId="10" fillId="3" borderId="70" xfId="0" applyNumberFormat="1" applyFont="1" applyFill="1" applyBorder="1" applyAlignment="1" applyProtection="1">
      <alignment horizontal="right"/>
      <protection locked="0"/>
    </xf>
    <xf numFmtId="170" fontId="22" fillId="6" borderId="28" xfId="1" applyNumberFormat="1" applyFont="1" applyFill="1" applyBorder="1" applyAlignment="1" applyProtection="1">
      <protection locked="0"/>
    </xf>
    <xf numFmtId="170" fontId="22" fillId="6" borderId="92" xfId="1" applyNumberFormat="1" applyFont="1" applyFill="1" applyBorder="1" applyAlignment="1" applyProtection="1">
      <protection locked="0"/>
    </xf>
    <xf numFmtId="170" fontId="22" fillId="6" borderId="94" xfId="1" applyNumberFormat="1" applyFont="1" applyFill="1" applyBorder="1" applyAlignment="1" applyProtection="1">
      <protection locked="0"/>
    </xf>
    <xf numFmtId="170" fontId="22" fillId="6" borderId="37" xfId="1" applyNumberFormat="1" applyFont="1" applyFill="1" applyBorder="1" applyAlignment="1" applyProtection="1">
      <protection locked="0"/>
    </xf>
    <xf numFmtId="0" fontId="9" fillId="14" borderId="21" xfId="0" applyFont="1" applyFill="1" applyBorder="1" applyProtection="1">
      <protection locked="0"/>
    </xf>
    <xf numFmtId="0" fontId="9" fillId="14" borderId="9" xfId="0" applyFont="1" applyFill="1" applyBorder="1" applyProtection="1">
      <protection locked="0"/>
    </xf>
    <xf numFmtId="0" fontId="9" fillId="14" borderId="21" xfId="0" applyFont="1" applyFill="1" applyBorder="1"/>
    <xf numFmtId="0" fontId="9" fillId="14" borderId="9" xfId="0" applyFont="1" applyFill="1" applyBorder="1"/>
    <xf numFmtId="0" fontId="9" fillId="14" borderId="0" xfId="0" applyFont="1" applyFill="1"/>
    <xf numFmtId="0" fontId="21" fillId="14" borderId="0" xfId="0" applyFont="1" applyFill="1"/>
    <xf numFmtId="0" fontId="21" fillId="14" borderId="9" xfId="0" applyFont="1" applyFill="1" applyBorder="1"/>
    <xf numFmtId="0" fontId="21" fillId="14" borderId="0" xfId="0" applyFont="1" applyFill="1" applyProtection="1">
      <protection locked="0"/>
    </xf>
    <xf numFmtId="0" fontId="21" fillId="14" borderId="9" xfId="0" applyFont="1" applyFill="1" applyBorder="1" applyProtection="1">
      <protection locked="0"/>
    </xf>
    <xf numFmtId="0" fontId="21" fillId="14" borderId="21" xfId="0" applyFont="1" applyFill="1" applyBorder="1" applyProtection="1">
      <protection locked="0"/>
    </xf>
    <xf numFmtId="0" fontId="21" fillId="14" borderId="40" xfId="0" applyFont="1" applyFill="1" applyBorder="1" applyProtection="1">
      <protection locked="0"/>
    </xf>
    <xf numFmtId="0" fontId="21" fillId="14" borderId="45" xfId="0" applyFont="1" applyFill="1" applyBorder="1" applyProtection="1">
      <protection locked="0"/>
    </xf>
    <xf numFmtId="0" fontId="0" fillId="3" borderId="96" xfId="0" applyFill="1" applyBorder="1" applyAlignment="1" applyProtection="1">
      <alignment horizontal="left" indent="1"/>
      <protection locked="0"/>
    </xf>
    <xf numFmtId="0" fontId="0" fillId="3" borderId="97" xfId="0" applyFill="1" applyBorder="1" applyProtection="1">
      <protection locked="0"/>
    </xf>
    <xf numFmtId="0" fontId="21" fillId="3" borderId="98" xfId="0" applyFont="1" applyFill="1" applyBorder="1" applyProtection="1">
      <protection locked="0"/>
    </xf>
    <xf numFmtId="0" fontId="21" fillId="3" borderId="21" xfId="0" applyFont="1" applyFill="1" applyBorder="1" applyProtection="1">
      <protection locked="0"/>
    </xf>
    <xf numFmtId="0" fontId="21" fillId="3" borderId="23" xfId="0" applyFont="1" applyFill="1" applyBorder="1" applyProtection="1">
      <protection locked="0"/>
    </xf>
    <xf numFmtId="0" fontId="21" fillId="3" borderId="24" xfId="0" applyFont="1" applyFill="1" applyBorder="1" applyProtection="1">
      <protection locked="0"/>
    </xf>
    <xf numFmtId="0" fontId="0" fillId="3" borderId="77" xfId="0" applyFill="1" applyBorder="1" applyAlignment="1" applyProtection="1">
      <alignment horizontal="center"/>
      <protection locked="0"/>
    </xf>
    <xf numFmtId="0" fontId="21" fillId="3" borderId="19" xfId="0" applyFont="1" applyFill="1" applyBorder="1" applyProtection="1">
      <protection locked="0"/>
    </xf>
    <xf numFmtId="0" fontId="21" fillId="3" borderId="2" xfId="0" applyFont="1" applyFill="1" applyBorder="1" applyProtection="1">
      <protection locked="0"/>
    </xf>
    <xf numFmtId="0" fontId="10" fillId="2" borderId="86" xfId="0" applyFont="1" applyFill="1" applyBorder="1" applyProtection="1">
      <protection locked="0"/>
    </xf>
    <xf numFmtId="0" fontId="0" fillId="3" borderId="99" xfId="0" applyFill="1" applyBorder="1" applyAlignment="1" applyProtection="1">
      <alignment horizontal="center"/>
      <protection locked="0"/>
    </xf>
    <xf numFmtId="0" fontId="15" fillId="2" borderId="19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54" fillId="11" borderId="19" xfId="0" applyFont="1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54" fillId="3" borderId="99" xfId="0" applyFont="1" applyFill="1" applyBorder="1" applyAlignment="1" applyProtection="1">
      <alignment horizontal="center"/>
      <protection locked="0"/>
    </xf>
    <xf numFmtId="0" fontId="0" fillId="21" borderId="19" xfId="0" applyFill="1" applyBorder="1" applyAlignment="1" applyProtection="1">
      <alignment horizontal="left" indent="12"/>
      <protection locked="0"/>
    </xf>
    <xf numFmtId="0" fontId="0" fillId="21" borderId="1" xfId="0" applyFill="1" applyBorder="1" applyAlignment="1" applyProtection="1">
      <alignment horizontal="left"/>
      <protection locked="0"/>
    </xf>
    <xf numFmtId="0" fontId="21" fillId="21" borderId="1" xfId="0" applyFont="1" applyFill="1" applyBorder="1" applyProtection="1">
      <protection locked="0"/>
    </xf>
    <xf numFmtId="0" fontId="0" fillId="21" borderId="1" xfId="0" applyFill="1" applyBorder="1" applyAlignment="1" applyProtection="1">
      <alignment horizontal="center"/>
      <protection locked="0"/>
    </xf>
    <xf numFmtId="0" fontId="21" fillId="21" borderId="1" xfId="0" applyFont="1" applyFill="1" applyBorder="1" applyAlignment="1" applyProtection="1">
      <alignment horizontal="center"/>
      <protection locked="0"/>
    </xf>
    <xf numFmtId="0" fontId="10" fillId="21" borderId="1" xfId="0" applyFont="1" applyFill="1" applyBorder="1" applyProtection="1">
      <protection locked="0"/>
    </xf>
    <xf numFmtId="0" fontId="15" fillId="21" borderId="1" xfId="0" applyFont="1" applyFill="1" applyBorder="1" applyAlignment="1" applyProtection="1">
      <alignment horizontal="left"/>
      <protection locked="0"/>
    </xf>
    <xf numFmtId="0" fontId="0" fillId="21" borderId="1" xfId="0" applyFill="1" applyBorder="1" applyProtection="1">
      <protection locked="0"/>
    </xf>
    <xf numFmtId="0" fontId="54" fillId="22" borderId="1" xfId="0" applyFont="1" applyFill="1" applyBorder="1" applyProtection="1">
      <protection locked="0"/>
    </xf>
    <xf numFmtId="0" fontId="0" fillId="22" borderId="1" xfId="0" applyFill="1" applyBorder="1" applyProtection="1">
      <protection locked="0"/>
    </xf>
    <xf numFmtId="0" fontId="54" fillId="21" borderId="2" xfId="0" applyFont="1" applyFill="1" applyBorder="1" applyAlignment="1" applyProtection="1">
      <alignment horizontal="center"/>
      <protection locked="0"/>
    </xf>
    <xf numFmtId="0" fontId="54" fillId="21" borderId="66" xfId="0" applyFont="1" applyFill="1" applyBorder="1" applyAlignment="1" applyProtection="1">
      <alignment horizontal="left" indent="1"/>
      <protection locked="0"/>
    </xf>
    <xf numFmtId="0" fontId="54" fillId="21" borderId="6" xfId="0" applyFont="1" applyFill="1" applyBorder="1" applyAlignment="1" applyProtection="1">
      <alignment horizontal="right"/>
      <protection locked="0"/>
    </xf>
    <xf numFmtId="0" fontId="21" fillId="21" borderId="6" xfId="0" applyFont="1" applyFill="1" applyBorder="1" applyProtection="1">
      <protection locked="0"/>
    </xf>
    <xf numFmtId="0" fontId="0" fillId="21" borderId="6" xfId="0" applyFill="1" applyBorder="1" applyAlignment="1" applyProtection="1">
      <alignment horizontal="center"/>
      <protection locked="0"/>
    </xf>
    <xf numFmtId="0" fontId="21" fillId="21" borderId="6" xfId="0" applyFont="1" applyFill="1" applyBorder="1" applyAlignment="1" applyProtection="1">
      <alignment horizontal="center"/>
      <protection locked="0"/>
    </xf>
    <xf numFmtId="0" fontId="10" fillId="21" borderId="6" xfId="0" applyFont="1" applyFill="1" applyBorder="1" applyProtection="1">
      <protection locked="0"/>
    </xf>
    <xf numFmtId="0" fontId="15" fillId="21" borderId="6" xfId="0" applyFont="1" applyFill="1" applyBorder="1" applyAlignment="1" applyProtection="1">
      <alignment horizontal="left"/>
      <protection locked="0"/>
    </xf>
    <xf numFmtId="0" fontId="0" fillId="21" borderId="6" xfId="0" applyFill="1" applyBorder="1" applyProtection="1">
      <protection locked="0"/>
    </xf>
    <xf numFmtId="0" fontId="54" fillId="22" borderId="6" xfId="0" applyFont="1" applyFill="1" applyBorder="1" applyProtection="1">
      <protection locked="0"/>
    </xf>
    <xf numFmtId="0" fontId="0" fillId="22" borderId="6" xfId="0" applyFill="1" applyBorder="1" applyProtection="1">
      <protection locked="0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Continuous" wrapText="1"/>
    </xf>
    <xf numFmtId="0" fontId="57" fillId="0" borderId="0" xfId="0" applyFont="1"/>
    <xf numFmtId="0" fontId="10" fillId="8" borderId="95" xfId="7" applyFont="1" applyFill="1" applyBorder="1" applyAlignment="1">
      <alignment horizontal="center"/>
    </xf>
    <xf numFmtId="0" fontId="10" fillId="8" borderId="101" xfId="7" applyFont="1" applyFill="1" applyBorder="1" applyAlignment="1">
      <alignment horizontal="center"/>
    </xf>
    <xf numFmtId="0" fontId="10" fillId="8" borderId="70" xfId="7" applyFont="1" applyFill="1" applyBorder="1" applyAlignment="1">
      <alignment horizontal="center"/>
    </xf>
    <xf numFmtId="0" fontId="10" fillId="8" borderId="45" xfId="7" applyFont="1" applyFill="1" applyBorder="1" applyAlignment="1">
      <alignment horizontal="center"/>
    </xf>
    <xf numFmtId="0" fontId="10" fillId="8" borderId="41" xfId="7" applyFont="1" applyFill="1" applyBorder="1" applyAlignment="1">
      <alignment horizontal="center"/>
    </xf>
    <xf numFmtId="0" fontId="10" fillId="8" borderId="5" xfId="7" applyFont="1" applyFill="1" applyBorder="1" applyAlignment="1">
      <alignment horizontal="center"/>
    </xf>
    <xf numFmtId="0" fontId="13" fillId="0" borderId="45" xfId="7" applyBorder="1" applyAlignment="1">
      <alignment horizontal="center"/>
    </xf>
    <xf numFmtId="169" fontId="13" fillId="0" borderId="70" xfId="7" applyNumberFormat="1" applyBorder="1" applyAlignment="1">
      <alignment horizontal="center"/>
    </xf>
    <xf numFmtId="0" fontId="57" fillId="0" borderId="57" xfId="0" applyFont="1" applyBorder="1" applyAlignment="1">
      <alignment horizontal="center"/>
    </xf>
    <xf numFmtId="0" fontId="13" fillId="0" borderId="102" xfId="7" applyBorder="1" applyAlignment="1">
      <alignment horizontal="center"/>
    </xf>
    <xf numFmtId="0" fontId="13" fillId="0" borderId="102" xfId="7" applyBorder="1"/>
    <xf numFmtId="169" fontId="13" fillId="0" borderId="103" xfId="7" applyNumberFormat="1" applyBorder="1" applyAlignment="1">
      <alignment horizontal="center"/>
    </xf>
    <xf numFmtId="0" fontId="58" fillId="0" borderId="45" xfId="0" applyFont="1" applyBorder="1" applyAlignment="1">
      <alignment horizontal="center"/>
    </xf>
    <xf numFmtId="0" fontId="58" fillId="0" borderId="102" xfId="0" applyFont="1" applyBorder="1" applyAlignment="1">
      <alignment horizontal="center"/>
    </xf>
    <xf numFmtId="169" fontId="13" fillId="0" borderId="57" xfId="7" applyNumberFormat="1" applyBorder="1" applyAlignment="1">
      <alignment horizontal="center"/>
    </xf>
    <xf numFmtId="0" fontId="0" fillId="28" borderId="0" xfId="0" applyFill="1"/>
    <xf numFmtId="0" fontId="10" fillId="8" borderId="9" xfId="7" applyFont="1" applyFill="1" applyBorder="1" applyAlignment="1">
      <alignment horizontal="center"/>
    </xf>
    <xf numFmtId="0" fontId="9" fillId="0" borderId="102" xfId="7" applyFont="1" applyBorder="1" applyAlignment="1">
      <alignment horizontal="center"/>
    </xf>
    <xf numFmtId="165" fontId="10" fillId="0" borderId="50" xfId="0" applyNumberFormat="1" applyFont="1" applyBorder="1" applyAlignment="1" applyProtection="1">
      <alignment horizontal="center"/>
      <protection locked="0"/>
    </xf>
    <xf numFmtId="0" fontId="16" fillId="0" borderId="102" xfId="7" applyFont="1" applyBorder="1" applyAlignment="1">
      <alignment horizontal="left"/>
    </xf>
    <xf numFmtId="0" fontId="16" fillId="28" borderId="5" xfId="7" applyFont="1" applyFill="1" applyBorder="1" applyAlignment="1">
      <alignment horizontal="left"/>
    </xf>
    <xf numFmtId="169" fontId="13" fillId="0" borderId="29" xfId="7" applyNumberFormat="1" applyBorder="1" applyAlignment="1">
      <alignment horizontal="center"/>
    </xf>
    <xf numFmtId="0" fontId="43" fillId="0" borderId="0" xfId="0" applyFont="1"/>
    <xf numFmtId="0" fontId="54" fillId="28" borderId="0" xfId="0" applyFont="1" applyFill="1"/>
    <xf numFmtId="0" fontId="10" fillId="0" borderId="0" xfId="7" applyFont="1"/>
    <xf numFmtId="0" fontId="59" fillId="0" borderId="0" xfId="0" applyFont="1" applyAlignment="1">
      <alignment horizontal="center"/>
    </xf>
    <xf numFmtId="0" fontId="54" fillId="29" borderId="0" xfId="0" applyFont="1" applyFill="1" applyAlignment="1">
      <alignment horizontal="center"/>
    </xf>
    <xf numFmtId="0" fontId="10" fillId="0" borderId="0" xfId="7" applyFont="1" applyAlignment="1">
      <alignment horizontal="center" wrapText="1"/>
    </xf>
    <xf numFmtId="0" fontId="57" fillId="27" borderId="41" xfId="0" applyFont="1" applyFill="1" applyBorder="1" applyAlignment="1">
      <alignment horizontal="center"/>
    </xf>
    <xf numFmtId="0" fontId="8" fillId="0" borderId="0" xfId="7" applyFont="1" applyAlignment="1">
      <alignment horizontal="center"/>
    </xf>
    <xf numFmtId="0" fontId="58" fillId="0" borderId="5" xfId="0" applyFont="1" applyBorder="1" applyAlignment="1">
      <alignment horizontal="center"/>
    </xf>
    <xf numFmtId="0" fontId="13" fillId="0" borderId="5" xfId="7" applyBorder="1" applyAlignment="1">
      <alignment horizontal="center"/>
    </xf>
    <xf numFmtId="169" fontId="13" fillId="0" borderId="41" xfId="7" applyNumberFormat="1" applyBorder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9" fillId="0" borderId="0" xfId="7" applyFont="1" applyAlignment="1">
      <alignment horizontal="center"/>
    </xf>
    <xf numFmtId="0" fontId="16" fillId="0" borderId="0" xfId="7" applyFont="1" applyAlignment="1">
      <alignment horizontal="left"/>
    </xf>
    <xf numFmtId="165" fontId="10" fillId="0" borderId="0" xfId="0" applyNumberFormat="1" applyFont="1" applyAlignment="1" applyProtection="1">
      <alignment horizontal="center"/>
      <protection locked="0"/>
    </xf>
    <xf numFmtId="169" fontId="13" fillId="0" borderId="0" xfId="7" applyNumberFormat="1" applyAlignment="1">
      <alignment horizontal="center"/>
    </xf>
    <xf numFmtId="171" fontId="13" fillId="0" borderId="0" xfId="7" applyNumberFormat="1" applyAlignment="1">
      <alignment horizontal="center"/>
    </xf>
    <xf numFmtId="0" fontId="8" fillId="0" borderId="0" xfId="7" applyFont="1"/>
    <xf numFmtId="0" fontId="60" fillId="0" borderId="0" xfId="0" applyFont="1"/>
    <xf numFmtId="0" fontId="54" fillId="0" borderId="0" xfId="0" applyFont="1"/>
    <xf numFmtId="0" fontId="54" fillId="0" borderId="0" xfId="0" applyFont="1" applyAlignment="1">
      <alignment horizontal="left" wrapText="1"/>
    </xf>
    <xf numFmtId="0" fontId="54" fillId="0" borderId="0" xfId="0" applyFont="1" applyAlignment="1">
      <alignment horizontal="left"/>
    </xf>
    <xf numFmtId="0" fontId="61" fillId="0" borderId="0" xfId="7" applyFont="1" applyAlignment="1">
      <alignment wrapText="1"/>
    </xf>
    <xf numFmtId="0" fontId="62" fillId="0" borderId="0" xfId="7" applyFont="1" applyAlignment="1">
      <alignment horizontal="center"/>
    </xf>
    <xf numFmtId="0" fontId="62" fillId="0" borderId="0" xfId="7" applyFont="1" applyAlignment="1">
      <alignment horizontal="left"/>
    </xf>
    <xf numFmtId="0" fontId="0" fillId="0" borderId="0" xfId="0" applyAlignment="1">
      <alignment wrapText="1"/>
    </xf>
    <xf numFmtId="10" fontId="54" fillId="0" borderId="85" xfId="12" applyNumberFormat="1" applyFont="1" applyFill="1" applyBorder="1" applyAlignment="1" applyProtection="1">
      <alignment horizontal="center" wrapText="1"/>
      <protection locked="0"/>
    </xf>
    <xf numFmtId="10" fontId="54" fillId="0" borderId="51" xfId="12" applyNumberFormat="1" applyFont="1" applyFill="1" applyBorder="1" applyAlignment="1" applyProtection="1">
      <alignment horizontal="center" wrapText="1"/>
      <protection locked="0"/>
    </xf>
    <xf numFmtId="10" fontId="11" fillId="11" borderId="104" xfId="12" applyNumberFormat="1" applyFont="1" applyFill="1" applyBorder="1" applyAlignment="1" applyProtection="1">
      <alignment horizontal="center"/>
      <protection locked="0"/>
    </xf>
    <xf numFmtId="10" fontId="11" fillId="2" borderId="51" xfId="12" applyNumberFormat="1" applyFont="1" applyFill="1" applyBorder="1" applyAlignment="1" applyProtection="1">
      <alignment horizontal="center"/>
      <protection locked="0"/>
    </xf>
    <xf numFmtId="0" fontId="10" fillId="3" borderId="91" xfId="0" applyFont="1" applyFill="1" applyBorder="1" applyProtection="1">
      <protection locked="0"/>
    </xf>
    <xf numFmtId="0" fontId="10" fillId="3" borderId="92" xfId="0" applyFont="1" applyFill="1" applyBorder="1" applyProtection="1">
      <protection locked="0"/>
    </xf>
    <xf numFmtId="0" fontId="10" fillId="3" borderId="94" xfId="0" applyFont="1" applyFill="1" applyBorder="1" applyProtection="1">
      <protection locked="0"/>
    </xf>
    <xf numFmtId="0" fontId="10" fillId="3" borderId="43" xfId="0" applyFont="1" applyFill="1" applyBorder="1" applyProtection="1">
      <protection locked="0"/>
    </xf>
    <xf numFmtId="0" fontId="10" fillId="3" borderId="29" xfId="0" applyFont="1" applyFill="1" applyBorder="1" applyProtection="1">
      <protection locked="0"/>
    </xf>
    <xf numFmtId="0" fontId="10" fillId="3" borderId="5" xfId="0" applyFont="1" applyFill="1" applyBorder="1" applyProtection="1">
      <protection locked="0"/>
    </xf>
    <xf numFmtId="0" fontId="10" fillId="3" borderId="35" xfId="0" applyFont="1" applyFill="1" applyBorder="1" applyProtection="1">
      <protection locked="0"/>
    </xf>
    <xf numFmtId="0" fontId="10" fillId="3" borderId="31" xfId="0" applyFont="1" applyFill="1" applyBorder="1" applyProtection="1">
      <protection locked="0"/>
    </xf>
    <xf numFmtId="0" fontId="8" fillId="30" borderId="59" xfId="0" applyFont="1" applyFill="1" applyBorder="1" applyAlignment="1">
      <alignment horizontal="center"/>
    </xf>
    <xf numFmtId="0" fontId="55" fillId="30" borderId="47" xfId="0" applyFont="1" applyFill="1" applyBorder="1" applyAlignment="1">
      <alignment horizontal="center"/>
    </xf>
    <xf numFmtId="0" fontId="8" fillId="31" borderId="96" xfId="0" applyFont="1" applyFill="1" applyBorder="1" applyAlignment="1">
      <alignment horizontal="center"/>
    </xf>
    <xf numFmtId="0" fontId="8" fillId="31" borderId="105" xfId="0" applyFont="1" applyFill="1" applyBorder="1" applyAlignment="1">
      <alignment horizontal="center"/>
    </xf>
    <xf numFmtId="0" fontId="15" fillId="31" borderId="78" xfId="0" applyFont="1" applyFill="1" applyBorder="1" applyAlignment="1">
      <alignment horizontal="center"/>
    </xf>
    <xf numFmtId="0" fontId="8" fillId="31" borderId="26" xfId="0" applyFont="1" applyFill="1" applyBorder="1" applyAlignment="1">
      <alignment horizontal="center"/>
    </xf>
    <xf numFmtId="0" fontId="10" fillId="31" borderId="18" xfId="0" applyFont="1" applyFill="1" applyBorder="1" applyAlignment="1">
      <alignment horizontal="center"/>
    </xf>
    <xf numFmtId="0" fontId="15" fillId="32" borderId="86" xfId="0" applyFont="1" applyFill="1" applyBorder="1" applyAlignment="1">
      <alignment horizontal="center"/>
    </xf>
    <xf numFmtId="0" fontId="8" fillId="31" borderId="77" xfId="0" applyFont="1" applyFill="1" applyBorder="1" applyAlignment="1">
      <alignment horizontal="center"/>
    </xf>
    <xf numFmtId="0" fontId="8" fillId="31" borderId="78" xfId="0" applyFont="1" applyFill="1" applyBorder="1" applyAlignment="1">
      <alignment horizontal="center"/>
    </xf>
    <xf numFmtId="0" fontId="8" fillId="32" borderId="106" xfId="0" applyFont="1" applyFill="1" applyBorder="1" applyAlignment="1">
      <alignment horizontal="left"/>
    </xf>
    <xf numFmtId="0" fontId="15" fillId="32" borderId="19" xfId="0" applyFont="1" applyFill="1" applyBorder="1" applyAlignment="1">
      <alignment horizontal="center"/>
    </xf>
    <xf numFmtId="0" fontId="8" fillId="31" borderId="19" xfId="0" applyFont="1" applyFill="1" applyBorder="1" applyAlignment="1">
      <alignment horizontal="right"/>
    </xf>
    <xf numFmtId="0" fontId="8" fillId="31" borderId="16" xfId="0" applyFont="1" applyFill="1" applyBorder="1" applyAlignment="1">
      <alignment horizontal="centerContinuous"/>
    </xf>
    <xf numFmtId="0" fontId="8" fillId="31" borderId="84" xfId="0" applyFont="1" applyFill="1" applyBorder="1" applyAlignment="1">
      <alignment horizontal="centerContinuous"/>
    </xf>
    <xf numFmtId="0" fontId="8" fillId="31" borderId="99" xfId="0" applyFont="1" applyFill="1" applyBorder="1" applyAlignment="1">
      <alignment horizontal="center"/>
    </xf>
    <xf numFmtId="0" fontId="8" fillId="31" borderId="53" xfId="0" applyFont="1" applyFill="1" applyBorder="1" applyAlignment="1">
      <alignment horizontal="center"/>
    </xf>
    <xf numFmtId="0" fontId="8" fillId="31" borderId="2" xfId="0" applyFont="1" applyFill="1" applyBorder="1" applyAlignment="1">
      <alignment horizontal="center"/>
    </xf>
    <xf numFmtId="0" fontId="15" fillId="32" borderId="12" xfId="0" applyFont="1" applyFill="1" applyBorder="1" applyAlignment="1">
      <alignment horizontal="center"/>
    </xf>
    <xf numFmtId="0" fontId="15" fillId="32" borderId="68" xfId="0" applyFont="1" applyFill="1" applyBorder="1" applyAlignment="1">
      <alignment horizontal="center"/>
    </xf>
    <xf numFmtId="0" fontId="8" fillId="31" borderId="84" xfId="0" applyFont="1" applyFill="1" applyBorder="1" applyAlignment="1">
      <alignment horizontal="center"/>
    </xf>
    <xf numFmtId="0" fontId="8" fillId="31" borderId="58" xfId="0" applyFont="1" applyFill="1" applyBorder="1" applyAlignment="1">
      <alignment horizontal="center"/>
    </xf>
    <xf numFmtId="0" fontId="8" fillId="32" borderId="107" xfId="0" applyFont="1" applyFill="1" applyBorder="1" applyAlignment="1">
      <alignment horizontal="center"/>
    </xf>
    <xf numFmtId="0" fontId="8" fillId="32" borderId="70" xfId="0" applyFont="1" applyFill="1" applyBorder="1" applyAlignment="1">
      <alignment horizontal="center"/>
    </xf>
    <xf numFmtId="0" fontId="8" fillId="32" borderId="108" xfId="0" applyFont="1" applyFill="1" applyBorder="1" applyAlignment="1">
      <alignment horizontal="center"/>
    </xf>
    <xf numFmtId="0" fontId="8" fillId="32" borderId="15" xfId="0" applyFont="1" applyFill="1" applyBorder="1" applyAlignment="1">
      <alignment horizontal="center"/>
    </xf>
    <xf numFmtId="0" fontId="8" fillId="32" borderId="21" xfId="0" applyFont="1" applyFill="1" applyBorder="1" applyAlignment="1">
      <alignment horizontal="center"/>
    </xf>
    <xf numFmtId="10" fontId="54" fillId="0" borderId="0" xfId="12" applyNumberFormat="1" applyFont="1" applyFill="1" applyBorder="1" applyAlignment="1" applyProtection="1">
      <alignment horizontal="center" wrapText="1"/>
      <protection locked="0"/>
    </xf>
    <xf numFmtId="44" fontId="22" fillId="0" borderId="0" xfId="0" applyNumberFormat="1" applyFont="1" applyProtection="1">
      <protection locked="0"/>
    </xf>
    <xf numFmtId="3" fontId="22" fillId="0" borderId="0" xfId="0" applyNumberFormat="1" applyFont="1" applyProtection="1">
      <protection locked="0"/>
    </xf>
    <xf numFmtId="10" fontId="11" fillId="0" borderId="0" xfId="12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0" fillId="3" borderId="41" xfId="0" applyNumberFormat="1" applyFont="1" applyFill="1" applyBorder="1" applyAlignment="1" applyProtection="1">
      <alignment horizontal="right"/>
      <protection locked="0"/>
    </xf>
    <xf numFmtId="166" fontId="10" fillId="3" borderId="42" xfId="0" applyNumberFormat="1" applyFont="1" applyFill="1" applyBorder="1" applyAlignment="1" applyProtection="1">
      <alignment horizontal="right"/>
      <protection locked="0"/>
    </xf>
    <xf numFmtId="0" fontId="8" fillId="31" borderId="19" xfId="0" applyFont="1" applyFill="1" applyBorder="1" applyAlignment="1">
      <alignment horizontal="centerContinuous"/>
    </xf>
    <xf numFmtId="0" fontId="8" fillId="31" borderId="1" xfId="0" applyFont="1" applyFill="1" applyBorder="1" applyAlignment="1">
      <alignment horizontal="centerContinuous"/>
    </xf>
    <xf numFmtId="0" fontId="8" fillId="31" borderId="17" xfId="0" applyFont="1" applyFill="1" applyBorder="1" applyAlignment="1">
      <alignment horizontal="left"/>
    </xf>
    <xf numFmtId="0" fontId="8" fillId="31" borderId="3" xfId="0" applyFont="1" applyFill="1" applyBorder="1" applyAlignment="1">
      <alignment horizontal="centerContinuous"/>
    </xf>
    <xf numFmtId="0" fontId="10" fillId="32" borderId="44" xfId="7" applyFont="1" applyFill="1" applyBorder="1" applyAlignment="1">
      <alignment horizontal="center"/>
    </xf>
    <xf numFmtId="0" fontId="10" fillId="32" borderId="31" xfId="7" applyFont="1" applyFill="1" applyBorder="1" applyAlignment="1">
      <alignment horizontal="centerContinuous"/>
    </xf>
    <xf numFmtId="0" fontId="10" fillId="32" borderId="35" xfId="7" applyFont="1" applyFill="1" applyBorder="1" applyAlignment="1">
      <alignment horizontal="center" wrapText="1"/>
    </xf>
    <xf numFmtId="0" fontId="10" fillId="32" borderId="31" xfId="7" applyFont="1" applyFill="1" applyBorder="1" applyAlignment="1">
      <alignment horizontal="center" wrapText="1"/>
    </xf>
    <xf numFmtId="0" fontId="10" fillId="32" borderId="44" xfId="7" applyFont="1" applyFill="1" applyBorder="1" applyAlignment="1">
      <alignment horizontal="center" wrapText="1"/>
    </xf>
    <xf numFmtId="0" fontId="10" fillId="32" borderId="109" xfId="7" applyFont="1" applyFill="1" applyBorder="1" applyAlignment="1">
      <alignment horizontal="center" wrapText="1"/>
    </xf>
    <xf numFmtId="0" fontId="15" fillId="32" borderId="8" xfId="7" applyFont="1" applyFill="1" applyBorder="1" applyAlignment="1">
      <alignment horizontal="center" wrapText="1"/>
    </xf>
    <xf numFmtId="0" fontId="15" fillId="32" borderId="109" xfId="7" applyFont="1" applyFill="1" applyBorder="1" applyAlignment="1">
      <alignment horizontal="center" wrapText="1"/>
    </xf>
    <xf numFmtId="0" fontId="10" fillId="0" borderId="0" xfId="0" applyFont="1" applyProtection="1">
      <protection locked="0"/>
    </xf>
    <xf numFmtId="0" fontId="0" fillId="11" borderId="88" xfId="0" applyFill="1" applyBorder="1"/>
    <xf numFmtId="0" fontId="0" fillId="2" borderId="20" xfId="0" applyFill="1" applyBorder="1"/>
    <xf numFmtId="0" fontId="10" fillId="11" borderId="66" xfId="0" applyFont="1" applyFill="1" applyBorder="1"/>
    <xf numFmtId="0" fontId="10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36" fillId="2" borderId="100" xfId="0" applyFont="1" applyFill="1" applyBorder="1" applyAlignment="1" applyProtection="1">
      <alignment horizontal="left"/>
      <protection locked="0"/>
    </xf>
    <xf numFmtId="0" fontId="22" fillId="11" borderId="78" xfId="0" applyFont="1" applyFill="1" applyBorder="1" applyAlignment="1" applyProtection="1">
      <alignment horizontal="center" wrapText="1"/>
      <protection locked="0"/>
    </xf>
    <xf numFmtId="0" fontId="21" fillId="2" borderId="78" xfId="0" applyFont="1" applyFill="1" applyBorder="1"/>
    <xf numFmtId="0" fontId="0" fillId="11" borderId="78" xfId="0" applyFill="1" applyBorder="1"/>
    <xf numFmtId="0" fontId="10" fillId="0" borderId="21" xfId="0" applyFont="1" applyBorder="1" applyProtection="1">
      <protection locked="0"/>
    </xf>
    <xf numFmtId="0" fontId="36" fillId="2" borderId="21" xfId="0" applyFont="1" applyFill="1" applyBorder="1" applyAlignment="1" applyProtection="1">
      <alignment horizontal="left"/>
      <protection locked="0"/>
    </xf>
    <xf numFmtId="0" fontId="10" fillId="11" borderId="7" xfId="0" applyFont="1" applyFill="1" applyBorder="1" applyAlignment="1">
      <alignment horizontal="centerContinuous"/>
    </xf>
    <xf numFmtId="0" fontId="10" fillId="2" borderId="48" xfId="0" applyFont="1" applyFill="1" applyBorder="1" applyAlignment="1">
      <alignment horizontal="centerContinuous"/>
    </xf>
    <xf numFmtId="0" fontId="0" fillId="6" borderId="40" xfId="0" applyFill="1" applyBorder="1" applyAlignment="1" applyProtection="1">
      <alignment horizontal="left" indent="1"/>
      <protection locked="0"/>
    </xf>
    <xf numFmtId="0" fontId="0" fillId="3" borderId="100" xfId="0" applyFill="1" applyBorder="1" applyAlignment="1" applyProtection="1">
      <alignment horizontal="left" indent="1"/>
      <protection locked="0"/>
    </xf>
    <xf numFmtId="0" fontId="0" fillId="21" borderId="24" xfId="0" applyFill="1" applyBorder="1" applyAlignment="1" applyProtection="1">
      <alignment horizontal="left" indent="12"/>
      <protection locked="0"/>
    </xf>
    <xf numFmtId="0" fontId="54" fillId="21" borderId="40" xfId="0" applyFont="1" applyFill="1" applyBorder="1" applyAlignment="1" applyProtection="1">
      <alignment horizontal="left" indent="1"/>
      <protection locked="0"/>
    </xf>
    <xf numFmtId="0" fontId="21" fillId="21" borderId="39" xfId="0" applyFont="1" applyFill="1" applyBorder="1" applyProtection="1">
      <protection locked="0"/>
    </xf>
    <xf numFmtId="0" fontId="0" fillId="21" borderId="39" xfId="0" applyFill="1" applyBorder="1" applyAlignment="1" applyProtection="1">
      <alignment horizontal="center"/>
      <protection locked="0"/>
    </xf>
    <xf numFmtId="0" fontId="21" fillId="21" borderId="39" xfId="0" applyFont="1" applyFill="1" applyBorder="1" applyAlignment="1" applyProtection="1">
      <alignment horizontal="center"/>
      <protection locked="0"/>
    </xf>
    <xf numFmtId="0" fontId="10" fillId="21" borderId="39" xfId="0" applyFont="1" applyFill="1" applyBorder="1" applyProtection="1">
      <protection locked="0"/>
    </xf>
    <xf numFmtId="0" fontId="15" fillId="21" borderId="39" xfId="0" applyFont="1" applyFill="1" applyBorder="1" applyAlignment="1" applyProtection="1">
      <alignment horizontal="left"/>
      <protection locked="0"/>
    </xf>
    <xf numFmtId="0" fontId="0" fillId="21" borderId="39" xfId="0" applyFill="1" applyBorder="1" applyProtection="1">
      <protection locked="0"/>
    </xf>
    <xf numFmtId="0" fontId="54" fillId="22" borderId="39" xfId="0" applyFont="1" applyFill="1" applyBorder="1" applyProtection="1">
      <protection locked="0"/>
    </xf>
    <xf numFmtId="0" fontId="0" fillId="22" borderId="39" xfId="0" applyFill="1" applyBorder="1" applyProtection="1">
      <protection locked="0"/>
    </xf>
    <xf numFmtId="0" fontId="54" fillId="21" borderId="56" xfId="0" applyFont="1" applyFill="1" applyBorder="1" applyAlignment="1" applyProtection="1">
      <alignment horizontal="center"/>
      <protection locked="0"/>
    </xf>
    <xf numFmtId="0" fontId="52" fillId="2" borderId="0" xfId="8" applyFill="1"/>
    <xf numFmtId="0" fontId="9" fillId="11" borderId="0" xfId="8" applyFont="1" applyFill="1" applyAlignment="1">
      <alignment horizontal="left" indent="1"/>
    </xf>
    <xf numFmtId="0" fontId="9" fillId="11" borderId="0" xfId="8" applyFont="1" applyFill="1" applyAlignment="1">
      <alignment horizontal="left"/>
    </xf>
    <xf numFmtId="0" fontId="8" fillId="11" borderId="0" xfId="8" applyFont="1" applyFill="1" applyAlignment="1">
      <alignment horizontal="right"/>
    </xf>
    <xf numFmtId="10" fontId="8" fillId="11" borderId="0" xfId="8" applyNumberFormat="1" applyFont="1" applyFill="1"/>
    <xf numFmtId="0" fontId="8" fillId="11" borderId="0" xfId="8" applyFont="1" applyFill="1" applyAlignment="1">
      <alignment horizontal="left" indent="1"/>
    </xf>
    <xf numFmtId="0" fontId="8" fillId="11" borderId="0" xfId="8" applyFont="1" applyFill="1" applyAlignment="1">
      <alignment horizontal="left"/>
    </xf>
    <xf numFmtId="10" fontId="8" fillId="11" borderId="0" xfId="8" applyNumberFormat="1" applyFont="1" applyFill="1" applyAlignment="1">
      <alignment horizontal="center"/>
    </xf>
    <xf numFmtId="0" fontId="52" fillId="2" borderId="21" xfId="8" applyFill="1" applyBorder="1"/>
    <xf numFmtId="0" fontId="10" fillId="11" borderId="7" xfId="8" applyFont="1" applyFill="1" applyBorder="1"/>
    <xf numFmtId="0" fontId="9" fillId="2" borderId="0" xfId="8" applyFont="1" applyFill="1"/>
    <xf numFmtId="0" fontId="19" fillId="2" borderId="27" xfId="8" applyFont="1" applyFill="1" applyBorder="1"/>
    <xf numFmtId="0" fontId="19" fillId="2" borderId="25" xfId="8" applyFont="1" applyFill="1" applyBorder="1"/>
    <xf numFmtId="0" fontId="8" fillId="2" borderId="17" xfId="8" applyFont="1" applyFill="1" applyBorder="1" applyAlignment="1">
      <alignment horizontal="left"/>
    </xf>
    <xf numFmtId="0" fontId="8" fillId="2" borderId="3" xfId="8" applyFont="1" applyFill="1" applyBorder="1" applyAlignment="1">
      <alignment horizontal="centerContinuous"/>
    </xf>
    <xf numFmtId="0" fontId="8" fillId="2" borderId="53" xfId="8" applyFont="1" applyFill="1" applyBorder="1" applyAlignment="1">
      <alignment horizontal="center"/>
    </xf>
    <xf numFmtId="0" fontId="8" fillId="2" borderId="59" xfId="8" applyFont="1" applyFill="1" applyBorder="1" applyAlignment="1">
      <alignment horizontal="center"/>
    </xf>
    <xf numFmtId="0" fontId="55" fillId="2" borderId="47" xfId="8" applyFont="1" applyFill="1" applyBorder="1" applyAlignment="1">
      <alignment horizontal="center"/>
    </xf>
    <xf numFmtId="0" fontId="56" fillId="2" borderId="55" xfId="8" applyFont="1" applyFill="1" applyBorder="1" applyAlignment="1">
      <alignment horizontal="center"/>
    </xf>
    <xf numFmtId="0" fontId="8" fillId="2" borderId="11" xfId="8" applyFont="1" applyFill="1" applyBorder="1" applyAlignment="1">
      <alignment horizontal="centerContinuous"/>
    </xf>
    <xf numFmtId="0" fontId="55" fillId="2" borderId="52" xfId="8" applyFont="1" applyFill="1" applyBorder="1" applyAlignment="1">
      <alignment horizontal="center"/>
    </xf>
    <xf numFmtId="0" fontId="55" fillId="2" borderId="18" xfId="8" applyFont="1" applyFill="1" applyBorder="1" applyAlignment="1">
      <alignment horizontal="centerContinuous"/>
    </xf>
    <xf numFmtId="0" fontId="63" fillId="33" borderId="6" xfId="8" applyFont="1" applyFill="1" applyBorder="1" applyAlignment="1">
      <alignment horizontal="left"/>
    </xf>
    <xf numFmtId="0" fontId="20" fillId="2" borderId="6" xfId="8" applyFont="1" applyFill="1" applyBorder="1" applyAlignment="1">
      <alignment horizontal="center"/>
    </xf>
    <xf numFmtId="0" fontId="10" fillId="2" borderId="6" xfId="8" applyFont="1" applyFill="1" applyBorder="1" applyAlignment="1">
      <alignment horizontal="left"/>
    </xf>
    <xf numFmtId="0" fontId="31" fillId="2" borderId="6" xfId="8" applyFont="1" applyFill="1" applyBorder="1" applyAlignment="1">
      <alignment horizontal="center"/>
    </xf>
    <xf numFmtId="0" fontId="20" fillId="2" borderId="0" xfId="8" applyFont="1" applyFill="1" applyAlignment="1">
      <alignment horizontal="center"/>
    </xf>
    <xf numFmtId="0" fontId="48" fillId="2" borderId="0" xfId="8" applyFont="1" applyFill="1" applyAlignment="1">
      <alignment horizontal="left"/>
    </xf>
    <xf numFmtId="0" fontId="8" fillId="2" borderId="19" xfId="8" applyFont="1" applyFill="1" applyBorder="1" applyAlignment="1">
      <alignment horizontal="centerContinuous"/>
    </xf>
    <xf numFmtId="0" fontId="8" fillId="2" borderId="1" xfId="8" applyFont="1" applyFill="1" applyBorder="1" applyAlignment="1">
      <alignment horizontal="centerContinuous"/>
    </xf>
    <xf numFmtId="0" fontId="8" fillId="35" borderId="26" xfId="8" applyFont="1" applyFill="1" applyBorder="1" applyAlignment="1">
      <alignment horizontal="center"/>
    </xf>
    <xf numFmtId="0" fontId="10" fillId="36" borderId="18" xfId="8" applyFont="1" applyFill="1" applyBorder="1" applyAlignment="1">
      <alignment horizontal="center"/>
    </xf>
    <xf numFmtId="0" fontId="10" fillId="36" borderId="1" xfId="8" applyFont="1" applyFill="1" applyBorder="1" applyAlignment="1">
      <alignment horizontal="center"/>
    </xf>
    <xf numFmtId="0" fontId="15" fillId="17" borderId="86" xfId="8" applyFont="1" applyFill="1" applyBorder="1" applyAlignment="1">
      <alignment horizontal="center"/>
    </xf>
    <xf numFmtId="0" fontId="15" fillId="11" borderId="53" xfId="8" applyFont="1" applyFill="1" applyBorder="1" applyAlignment="1">
      <alignment horizontal="center"/>
    </xf>
    <xf numFmtId="0" fontId="15" fillId="4" borderId="19" xfId="8" applyFont="1" applyFill="1" applyBorder="1" applyAlignment="1">
      <alignment horizontal="center"/>
    </xf>
    <xf numFmtId="0" fontId="15" fillId="4" borderId="23" xfId="8" applyFont="1" applyFill="1" applyBorder="1" applyAlignment="1">
      <alignment horizontal="center"/>
    </xf>
    <xf numFmtId="0" fontId="15" fillId="4" borderId="1" xfId="8" applyFont="1" applyFill="1" applyBorder="1" applyAlignment="1">
      <alignment horizontal="center"/>
    </xf>
    <xf numFmtId="0" fontId="8" fillId="2" borderId="19" xfId="8" applyFont="1" applyFill="1" applyBorder="1" applyAlignment="1">
      <alignment horizontal="right"/>
    </xf>
    <xf numFmtId="0" fontId="8" fillId="2" borderId="99" xfId="8" applyFont="1" applyFill="1" applyBorder="1" applyAlignment="1">
      <alignment horizontal="center"/>
    </xf>
    <xf numFmtId="0" fontId="8" fillId="2" borderId="2" xfId="8" applyFont="1" applyFill="1" applyBorder="1" applyAlignment="1">
      <alignment horizontal="center"/>
    </xf>
    <xf numFmtId="0" fontId="15" fillId="4" borderId="12" xfId="8" applyFont="1" applyFill="1" applyBorder="1" applyAlignment="1">
      <alignment horizontal="center"/>
    </xf>
    <xf numFmtId="0" fontId="15" fillId="4" borderId="68" xfId="8" applyFont="1" applyFill="1" applyBorder="1" applyAlignment="1">
      <alignment horizontal="center"/>
    </xf>
    <xf numFmtId="0" fontId="8" fillId="2" borderId="96" xfId="8" applyFont="1" applyFill="1" applyBorder="1" applyAlignment="1">
      <alignment horizontal="center"/>
    </xf>
    <xf numFmtId="0" fontId="8" fillId="2" borderId="105" xfId="8" applyFont="1" applyFill="1" applyBorder="1" applyAlignment="1">
      <alignment horizontal="center"/>
    </xf>
    <xf numFmtId="0" fontId="15" fillId="13" borderId="77" xfId="8" applyFont="1" applyFill="1" applyBorder="1" applyAlignment="1">
      <alignment horizontal="center"/>
    </xf>
    <xf numFmtId="0" fontId="15" fillId="13" borderId="78" xfId="8" applyFont="1" applyFill="1" applyBorder="1" applyAlignment="1">
      <alignment horizontal="center"/>
    </xf>
    <xf numFmtId="0" fontId="8" fillId="35" borderId="77" xfId="8" applyFont="1" applyFill="1" applyBorder="1" applyAlignment="1">
      <alignment horizontal="center"/>
    </xf>
    <xf numFmtId="0" fontId="8" fillId="36" borderId="78" xfId="8" applyFont="1" applyFill="1" applyBorder="1" applyAlignment="1">
      <alignment horizontal="center"/>
    </xf>
    <xf numFmtId="0" fontId="8" fillId="17" borderId="106" xfId="8" applyFont="1" applyFill="1" applyBorder="1" applyAlignment="1">
      <alignment horizontal="left"/>
    </xf>
    <xf numFmtId="0" fontId="8" fillId="11" borderId="77" xfId="8" applyFont="1" applyFill="1" applyBorder="1" applyAlignment="1">
      <alignment horizontal="left"/>
    </xf>
    <xf numFmtId="0" fontId="8" fillId="2" borderId="78" xfId="8" applyFont="1" applyFill="1" applyBorder="1" applyAlignment="1">
      <alignment horizontal="center"/>
    </xf>
    <xf numFmtId="0" fontId="8" fillId="4" borderId="44" xfId="8" applyFont="1" applyFill="1" applyBorder="1" applyAlignment="1">
      <alignment horizontal="center"/>
    </xf>
    <xf numFmtId="0" fontId="8" fillId="4" borderId="78" xfId="8" applyFont="1" applyFill="1" applyBorder="1" applyAlignment="1">
      <alignment horizontal="center"/>
    </xf>
    <xf numFmtId="0" fontId="8" fillId="2" borderId="16" xfId="8" applyFont="1" applyFill="1" applyBorder="1" applyAlignment="1">
      <alignment horizontal="centerContinuous"/>
    </xf>
    <xf numFmtId="0" fontId="8" fillId="2" borderId="84" xfId="8" applyFont="1" applyFill="1" applyBorder="1" applyAlignment="1">
      <alignment horizontal="centerContinuous"/>
    </xf>
    <xf numFmtId="0" fontId="8" fillId="2" borderId="50" xfId="8" applyFont="1" applyFill="1" applyBorder="1" applyAlignment="1">
      <alignment horizontal="center"/>
    </xf>
    <xf numFmtId="0" fontId="8" fillId="2" borderId="76" xfId="8" applyFont="1" applyFill="1" applyBorder="1" applyAlignment="1">
      <alignment horizontal="center"/>
    </xf>
    <xf numFmtId="0" fontId="8" fillId="2" borderId="58" xfId="8" applyFont="1" applyFill="1" applyBorder="1" applyAlignment="1">
      <alignment horizontal="center"/>
    </xf>
    <xf numFmtId="0" fontId="32" fillId="2" borderId="46" xfId="8" applyFont="1" applyFill="1" applyBorder="1" applyAlignment="1">
      <alignment horizontal="center"/>
    </xf>
    <xf numFmtId="0" fontId="32" fillId="2" borderId="57" xfId="8" applyFont="1" applyFill="1" applyBorder="1" applyAlignment="1">
      <alignment horizontal="center"/>
    </xf>
    <xf numFmtId="43" fontId="10" fillId="11" borderId="79" xfId="2" applyFont="1" applyFill="1" applyBorder="1" applyAlignment="1" applyProtection="1">
      <alignment horizontal="center"/>
    </xf>
    <xf numFmtId="0" fontId="21" fillId="2" borderId="0" xfId="8" applyFont="1" applyFill="1"/>
    <xf numFmtId="0" fontId="8" fillId="2" borderId="34" xfId="8" applyFont="1" applyFill="1" applyBorder="1" applyAlignment="1">
      <alignment horizontal="centerContinuous"/>
    </xf>
    <xf numFmtId="0" fontId="15" fillId="2" borderId="47" xfId="8" applyFont="1" applyFill="1" applyBorder="1" applyAlignment="1">
      <alignment horizontal="center"/>
    </xf>
    <xf numFmtId="0" fontId="8" fillId="18" borderId="34" xfId="8" applyFont="1" applyFill="1" applyBorder="1" applyAlignment="1">
      <alignment horizontal="centerContinuous"/>
    </xf>
    <xf numFmtId="0" fontId="8" fillId="18" borderId="39" xfId="8" applyFont="1" applyFill="1" applyBorder="1" applyAlignment="1">
      <alignment horizontal="centerContinuous"/>
    </xf>
    <xf numFmtId="0" fontId="8" fillId="18" borderId="56" xfId="8" applyFont="1" applyFill="1" applyBorder="1" applyAlignment="1">
      <alignment horizontal="centerContinuous"/>
    </xf>
    <xf numFmtId="0" fontId="8" fillId="17" borderId="3" xfId="8" applyFont="1" applyFill="1" applyBorder="1" applyAlignment="1">
      <alignment horizontal="centerContinuous"/>
    </xf>
    <xf numFmtId="0" fontId="8" fillId="17" borderId="26" xfId="8" applyFont="1" applyFill="1" applyBorder="1" applyAlignment="1">
      <alignment horizontal="centerContinuous"/>
    </xf>
    <xf numFmtId="0" fontId="8" fillId="2" borderId="17" xfId="8" applyFont="1" applyFill="1" applyBorder="1" applyAlignment="1">
      <alignment horizontal="center"/>
    </xf>
    <xf numFmtId="0" fontId="8" fillId="4" borderId="3" xfId="8" applyFont="1" applyFill="1" applyBorder="1" applyAlignment="1">
      <alignment horizontal="left"/>
    </xf>
    <xf numFmtId="0" fontId="8" fillId="2" borderId="12" xfId="8" applyFont="1" applyFill="1" applyBorder="1" applyAlignment="1">
      <alignment horizontal="center"/>
    </xf>
    <xf numFmtId="0" fontId="8" fillId="2" borderId="18" xfId="8" applyFont="1" applyFill="1" applyBorder="1" applyAlignment="1">
      <alignment horizontal="center"/>
    </xf>
    <xf numFmtId="0" fontId="8" fillId="16" borderId="12" xfId="8" applyFont="1" applyFill="1" applyBorder="1" applyAlignment="1">
      <alignment horizontal="center"/>
    </xf>
    <xf numFmtId="0" fontId="8" fillId="16" borderId="3" xfId="8" applyFont="1" applyFill="1" applyBorder="1" applyAlignment="1">
      <alignment horizontal="center"/>
    </xf>
    <xf numFmtId="0" fontId="8" fillId="2" borderId="16" xfId="8" applyFont="1" applyFill="1" applyBorder="1" applyAlignment="1">
      <alignment horizontal="center"/>
    </xf>
    <xf numFmtId="0" fontId="8" fillId="2" borderId="57" xfId="8" applyFont="1" applyFill="1" applyBorder="1" applyAlignment="1">
      <alignment horizontal="center"/>
    </xf>
    <xf numFmtId="0" fontId="8" fillId="2" borderId="84" xfId="8" applyFont="1" applyFill="1" applyBorder="1" applyAlignment="1">
      <alignment horizontal="center"/>
    </xf>
    <xf numFmtId="0" fontId="8" fillId="4" borderId="14" xfId="8" applyFont="1" applyFill="1" applyBorder="1" applyAlignment="1">
      <alignment horizontal="center"/>
    </xf>
    <xf numFmtId="0" fontId="8" fillId="4" borderId="107" xfId="8" applyFont="1" applyFill="1" applyBorder="1" applyAlignment="1">
      <alignment horizontal="center"/>
    </xf>
    <xf numFmtId="0" fontId="8" fillId="4" borderId="70" xfId="8" applyFont="1" applyFill="1" applyBorder="1" applyAlignment="1">
      <alignment horizontal="center"/>
    </xf>
    <xf numFmtId="0" fontId="8" fillId="4" borderId="108" xfId="8" applyFont="1" applyFill="1" applyBorder="1" applyAlignment="1">
      <alignment horizontal="center"/>
    </xf>
    <xf numFmtId="0" fontId="8" fillId="4" borderId="15" xfId="8" applyFont="1" applyFill="1" applyBorder="1" applyAlignment="1">
      <alignment horizontal="center"/>
    </xf>
    <xf numFmtId="0" fontId="8" fillId="4" borderId="20" xfId="8" applyFont="1" applyFill="1" applyBorder="1" applyAlignment="1">
      <alignment horizontal="center"/>
    </xf>
    <xf numFmtId="0" fontId="8" fillId="4" borderId="21" xfId="8" applyFont="1" applyFill="1" applyBorder="1" applyAlignment="1">
      <alignment horizontal="center"/>
    </xf>
    <xf numFmtId="0" fontId="8" fillId="4" borderId="22" xfId="8" applyFont="1" applyFill="1" applyBorder="1" applyAlignment="1">
      <alignment horizontal="center"/>
    </xf>
    <xf numFmtId="0" fontId="8" fillId="37" borderId="21" xfId="8" applyFont="1" applyFill="1" applyBorder="1" applyAlignment="1">
      <alignment horizontal="center"/>
    </xf>
    <xf numFmtId="1" fontId="11" fillId="21" borderId="11" xfId="8" applyNumberFormat="1" applyFont="1" applyFill="1" applyBorder="1" applyAlignment="1">
      <alignment horizontal="center"/>
    </xf>
    <xf numFmtId="1" fontId="11" fillId="21" borderId="3" xfId="8" applyNumberFormat="1" applyFont="1" applyFill="1" applyBorder="1" applyAlignment="1">
      <alignment horizontal="centerContinuous" wrapText="1"/>
    </xf>
    <xf numFmtId="0" fontId="22" fillId="11" borderId="0" xfId="8" applyFont="1" applyFill="1"/>
    <xf numFmtId="0" fontId="9" fillId="11" borderId="0" xfId="8" applyFont="1" applyFill="1"/>
    <xf numFmtId="0" fontId="23" fillId="11" borderId="0" xfId="8" applyFont="1" applyFill="1" applyAlignment="1">
      <alignment horizontal="center"/>
    </xf>
    <xf numFmtId="0" fontId="24" fillId="11" borderId="0" xfId="8" applyFont="1" applyFill="1"/>
    <xf numFmtId="0" fontId="9" fillId="0" borderId="0" xfId="8" applyFont="1"/>
    <xf numFmtId="0" fontId="10" fillId="6" borderId="27" xfId="8" applyFont="1" applyFill="1" applyBorder="1"/>
    <xf numFmtId="0" fontId="11" fillId="6" borderId="25" xfId="8" applyFont="1" applyFill="1" applyBorder="1"/>
    <xf numFmtId="0" fontId="11" fillId="6" borderId="27" xfId="8" applyFont="1" applyFill="1" applyBorder="1"/>
    <xf numFmtId="0" fontId="22" fillId="0" borderId="0" xfId="8" applyFont="1"/>
    <xf numFmtId="0" fontId="49" fillId="0" borderId="0" xfId="8" applyFont="1"/>
    <xf numFmtId="0" fontId="50" fillId="0" borderId="0" xfId="8" applyFont="1"/>
    <xf numFmtId="165" fontId="16" fillId="25" borderId="79" xfId="7" applyNumberFormat="1" applyFont="1" applyFill="1" applyBorder="1" applyProtection="1">
      <protection locked="0"/>
    </xf>
    <xf numFmtId="165" fontId="16" fillId="25" borderId="42" xfId="7" applyNumberFormat="1" applyFont="1" applyFill="1" applyBorder="1" applyProtection="1">
      <protection locked="0"/>
    </xf>
    <xf numFmtId="0" fontId="54" fillId="0" borderId="0" xfId="0" applyFont="1" applyAlignment="1" applyProtection="1">
      <alignment horizontal="center"/>
      <protection locked="0"/>
    </xf>
    <xf numFmtId="0" fontId="36" fillId="0" borderId="0" xfId="11" applyFont="1"/>
    <xf numFmtId="165" fontId="22" fillId="3" borderId="69" xfId="0" applyNumberFormat="1" applyFont="1" applyFill="1" applyBorder="1" applyAlignment="1" applyProtection="1">
      <alignment horizontal="center"/>
      <protection locked="0"/>
    </xf>
    <xf numFmtId="0" fontId="10" fillId="3" borderId="85" xfId="0" applyFont="1" applyFill="1" applyBorder="1" applyAlignment="1" applyProtection="1">
      <alignment horizontal="center"/>
      <protection locked="0"/>
    </xf>
    <xf numFmtId="0" fontId="10" fillId="3" borderId="56" xfId="0" applyFont="1" applyFill="1" applyBorder="1" applyAlignment="1" applyProtection="1">
      <alignment horizontal="center"/>
      <protection locked="0"/>
    </xf>
    <xf numFmtId="0" fontId="11" fillId="3" borderId="85" xfId="0" applyFont="1" applyFill="1" applyBorder="1" applyAlignment="1" applyProtection="1">
      <alignment horizontal="center"/>
      <protection locked="0"/>
    </xf>
    <xf numFmtId="0" fontId="13" fillId="3" borderId="34" xfId="0" applyFont="1" applyFill="1" applyBorder="1" applyProtection="1">
      <protection locked="0"/>
    </xf>
    <xf numFmtId="0" fontId="10" fillId="3" borderId="39" xfId="0" applyFont="1" applyFill="1" applyBorder="1" applyProtection="1">
      <protection locked="0"/>
    </xf>
    <xf numFmtId="0" fontId="8" fillId="31" borderId="96" xfId="0" applyFont="1" applyFill="1" applyBorder="1" applyAlignment="1">
      <alignment horizontal="centerContinuous"/>
    </xf>
    <xf numFmtId="0" fontId="8" fillId="31" borderId="78" xfId="0" applyFont="1" applyFill="1" applyBorder="1" applyAlignment="1">
      <alignment horizontal="centerContinuous"/>
    </xf>
    <xf numFmtId="0" fontId="11" fillId="3" borderId="18" xfId="0" applyFont="1" applyFill="1" applyBorder="1" applyAlignment="1" applyProtection="1">
      <alignment horizontal="center"/>
      <protection locked="0"/>
    </xf>
    <xf numFmtId="0" fontId="11" fillId="3" borderId="56" xfId="0" applyFont="1" applyFill="1" applyBorder="1" applyAlignment="1" applyProtection="1">
      <alignment horizontal="center"/>
      <protection locked="0"/>
    </xf>
    <xf numFmtId="0" fontId="8" fillId="32" borderId="96" xfId="0" applyFont="1" applyFill="1" applyBorder="1" applyAlignment="1">
      <alignment horizontal="left"/>
    </xf>
    <xf numFmtId="0" fontId="15" fillId="32" borderId="1" xfId="0" applyFont="1" applyFill="1" applyBorder="1" applyAlignment="1">
      <alignment horizontal="center"/>
    </xf>
    <xf numFmtId="0" fontId="15" fillId="4" borderId="86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11" borderId="54" xfId="0" applyFont="1" applyFill="1" applyBorder="1" applyAlignment="1">
      <alignment horizontal="left"/>
    </xf>
    <xf numFmtId="0" fontId="8" fillId="23" borderId="104" xfId="0" applyFont="1" applyFill="1" applyBorder="1" applyAlignment="1" applyProtection="1">
      <alignment horizontal="left"/>
      <protection locked="0"/>
    </xf>
    <xf numFmtId="0" fontId="10" fillId="3" borderId="85" xfId="0" applyFont="1" applyFill="1" applyBorder="1" applyProtection="1">
      <protection locked="0"/>
    </xf>
    <xf numFmtId="0" fontId="8" fillId="2" borderId="54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32" fillId="2" borderId="30" xfId="0" applyFont="1" applyFill="1" applyBorder="1" applyAlignment="1">
      <alignment horizontal="center"/>
    </xf>
    <xf numFmtId="0" fontId="32" fillId="2" borderId="44" xfId="0" applyFont="1" applyFill="1" applyBorder="1" applyAlignment="1">
      <alignment horizontal="center"/>
    </xf>
    <xf numFmtId="0" fontId="10" fillId="40" borderId="21" xfId="0" applyFont="1" applyFill="1" applyBorder="1" applyAlignment="1" applyProtection="1">
      <alignment horizontal="left"/>
      <protection locked="0"/>
    </xf>
    <xf numFmtId="0" fontId="10" fillId="40" borderId="0" xfId="0" applyFont="1" applyFill="1" applyAlignment="1" applyProtection="1">
      <alignment horizontal="left"/>
      <protection locked="0"/>
    </xf>
    <xf numFmtId="0" fontId="10" fillId="40" borderId="4" xfId="0" applyFont="1" applyFill="1" applyBorder="1" applyAlignment="1" applyProtection="1">
      <alignment horizontal="left"/>
      <protection locked="0"/>
    </xf>
    <xf numFmtId="0" fontId="10" fillId="40" borderId="24" xfId="0" applyFont="1" applyFill="1" applyBorder="1" applyAlignment="1" applyProtection="1">
      <alignment horizontal="left"/>
      <protection locked="0"/>
    </xf>
    <xf numFmtId="0" fontId="10" fillId="40" borderId="1" xfId="0" applyFont="1" applyFill="1" applyBorder="1" applyAlignment="1" applyProtection="1">
      <alignment horizontal="left"/>
      <protection locked="0"/>
    </xf>
    <xf numFmtId="0" fontId="10" fillId="40" borderId="2" xfId="0" applyFont="1" applyFill="1" applyBorder="1" applyAlignment="1" applyProtection="1">
      <alignment horizontal="left"/>
      <protection locked="0"/>
    </xf>
    <xf numFmtId="165" fontId="22" fillId="28" borderId="21" xfId="0" applyNumberFormat="1" applyFont="1" applyFill="1" applyBorder="1" applyAlignment="1" applyProtection="1">
      <alignment horizontal="left"/>
      <protection locked="0"/>
    </xf>
    <xf numFmtId="165" fontId="22" fillId="28" borderId="0" xfId="0" applyNumberFormat="1" applyFont="1" applyFill="1" applyAlignment="1" applyProtection="1">
      <alignment horizontal="left"/>
      <protection locked="0"/>
    </xf>
    <xf numFmtId="165" fontId="22" fillId="28" borderId="4" xfId="0" applyNumberFormat="1" applyFont="1" applyFill="1" applyBorder="1" applyAlignment="1" applyProtection="1">
      <alignment horizontal="left"/>
      <protection locked="0"/>
    </xf>
    <xf numFmtId="0" fontId="8" fillId="31" borderId="1" xfId="0" applyFont="1" applyFill="1" applyBorder="1" applyAlignment="1">
      <alignment horizontal="right"/>
    </xf>
    <xf numFmtId="0" fontId="13" fillId="3" borderId="39" xfId="0" applyFont="1" applyFill="1" applyBorder="1" applyProtection="1">
      <protection locked="0"/>
    </xf>
    <xf numFmtId="0" fontId="10" fillId="2" borderId="3" xfId="0" applyFont="1" applyFill="1" applyBorder="1" applyAlignment="1">
      <alignment horizontal="center"/>
    </xf>
    <xf numFmtId="0" fontId="0" fillId="3" borderId="31" xfId="0" applyFill="1" applyBorder="1" applyAlignment="1" applyProtection="1">
      <alignment horizontal="center"/>
      <protection locked="0"/>
    </xf>
    <xf numFmtId="0" fontId="10" fillId="2" borderId="1" xfId="0" applyFont="1" applyFill="1" applyBorder="1" applyProtection="1">
      <protection locked="0"/>
    </xf>
    <xf numFmtId="1" fontId="10" fillId="3" borderId="28" xfId="0" applyNumberFormat="1" applyFont="1" applyFill="1" applyBorder="1" applyAlignment="1" applyProtection="1">
      <alignment horizontal="center"/>
      <protection locked="0"/>
    </xf>
    <xf numFmtId="2" fontId="10" fillId="3" borderId="5" xfId="0" applyNumberFormat="1" applyFont="1" applyFill="1" applyBorder="1" applyAlignment="1" applyProtection="1">
      <alignment horizontal="center"/>
      <protection locked="0"/>
    </xf>
    <xf numFmtId="2" fontId="10" fillId="3" borderId="10" xfId="0" applyNumberFormat="1" applyFont="1" applyFill="1" applyBorder="1" applyAlignment="1" applyProtection="1">
      <alignment horizontal="center"/>
      <protection locked="0"/>
    </xf>
    <xf numFmtId="49" fontId="10" fillId="3" borderId="7" xfId="0" applyNumberFormat="1" applyFont="1" applyFill="1" applyBorder="1" applyAlignment="1" applyProtection="1">
      <alignment horizontal="center"/>
      <protection locked="0"/>
    </xf>
    <xf numFmtId="49" fontId="10" fillId="3" borderId="10" xfId="0" applyNumberFormat="1" applyFont="1" applyFill="1" applyBorder="1" applyAlignment="1" applyProtection="1">
      <alignment horizontal="center"/>
      <protection locked="0"/>
    </xf>
    <xf numFmtId="0" fontId="8" fillId="43" borderId="17" xfId="0" applyFont="1" applyFill="1" applyBorder="1" applyAlignment="1">
      <alignment horizontal="centerContinuous"/>
    </xf>
    <xf numFmtId="0" fontId="15" fillId="31" borderId="41" xfId="0" applyFont="1" applyFill="1" applyBorder="1" applyAlignment="1">
      <alignment horizontal="center" vertical="center"/>
    </xf>
    <xf numFmtId="0" fontId="13" fillId="3" borderId="10" xfId="0" applyFont="1" applyFill="1" applyBorder="1" applyAlignment="1" applyProtection="1">
      <alignment vertical="center"/>
      <protection locked="0"/>
    </xf>
    <xf numFmtId="0" fontId="13" fillId="3" borderId="29" xfId="0" applyFont="1" applyFill="1" applyBorder="1" applyAlignment="1" applyProtection="1">
      <alignment vertical="center"/>
      <protection locked="0"/>
    </xf>
    <xf numFmtId="0" fontId="13" fillId="3" borderId="5" xfId="0" applyFont="1" applyFill="1" applyBorder="1" applyAlignment="1" applyProtection="1">
      <alignment vertical="center"/>
      <protection locked="0"/>
    </xf>
    <xf numFmtId="0" fontId="77" fillId="42" borderId="47" xfId="0" applyFont="1" applyFill="1" applyBorder="1" applyAlignment="1">
      <alignment horizontal="center"/>
    </xf>
    <xf numFmtId="1" fontId="78" fillId="42" borderId="37" xfId="0" applyNumberFormat="1" applyFont="1" applyFill="1" applyBorder="1" applyAlignment="1" applyProtection="1">
      <alignment horizontal="center"/>
      <protection locked="0"/>
    </xf>
    <xf numFmtId="166" fontId="78" fillId="42" borderId="10" xfId="0" applyNumberFormat="1" applyFont="1" applyFill="1" applyBorder="1" applyAlignment="1" applyProtection="1">
      <alignment horizontal="right"/>
      <protection locked="0"/>
    </xf>
    <xf numFmtId="166" fontId="78" fillId="42" borderId="40" xfId="0" applyNumberFormat="1" applyFont="1" applyFill="1" applyBorder="1" applyAlignment="1" applyProtection="1">
      <alignment horizontal="right"/>
      <protection locked="0"/>
    </xf>
    <xf numFmtId="1" fontId="10" fillId="3" borderId="125" xfId="0" applyNumberFormat="1" applyFont="1" applyFill="1" applyBorder="1" applyAlignment="1" applyProtection="1">
      <alignment horizontal="center"/>
      <protection locked="0"/>
    </xf>
    <xf numFmtId="2" fontId="10" fillId="3" borderId="119" xfId="0" applyNumberFormat="1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>
      <alignment horizontal="center"/>
    </xf>
    <xf numFmtId="0" fontId="15" fillId="2" borderId="128" xfId="0" applyFont="1" applyFill="1" applyBorder="1" applyAlignment="1">
      <alignment horizontal="center"/>
    </xf>
    <xf numFmtId="165" fontId="22" fillId="11" borderId="91" xfId="0" applyNumberFormat="1" applyFont="1" applyFill="1" applyBorder="1" applyAlignment="1" applyProtection="1">
      <alignment horizontal="center"/>
      <protection locked="0"/>
    </xf>
    <xf numFmtId="1" fontId="10" fillId="3" borderId="5" xfId="0" applyNumberFormat="1" applyFont="1" applyFill="1" applyBorder="1" applyAlignment="1" applyProtection="1">
      <alignment horizontal="center"/>
      <protection locked="0"/>
    </xf>
    <xf numFmtId="2" fontId="10" fillId="3" borderId="117" xfId="0" applyNumberFormat="1" applyFont="1" applyFill="1" applyBorder="1" applyAlignment="1" applyProtection="1">
      <alignment horizontal="right"/>
      <protection locked="0"/>
    </xf>
    <xf numFmtId="0" fontId="15" fillId="2" borderId="130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4" xfId="0" applyFont="1" applyFill="1" applyBorder="1"/>
    <xf numFmtId="2" fontId="10" fillId="3" borderId="119" xfId="0" applyNumberFormat="1" applyFont="1" applyFill="1" applyBorder="1" applyAlignment="1" applyProtection="1">
      <alignment horizontal="right"/>
      <protection locked="0"/>
    </xf>
    <xf numFmtId="1" fontId="78" fillId="42" borderId="70" xfId="0" applyNumberFormat="1" applyFont="1" applyFill="1" applyBorder="1" applyAlignment="1" applyProtection="1">
      <alignment horizontal="center"/>
      <protection locked="0"/>
    </xf>
    <xf numFmtId="166" fontId="78" fillId="42" borderId="41" xfId="0" applyNumberFormat="1" applyFont="1" applyFill="1" applyBorder="1" applyAlignment="1" applyProtection="1">
      <alignment horizontal="right"/>
      <protection locked="0"/>
    </xf>
    <xf numFmtId="0" fontId="13" fillId="11" borderId="39" xfId="7" applyFill="1" applyBorder="1" applyAlignment="1" applyProtection="1">
      <alignment horizontal="center"/>
      <protection locked="0"/>
    </xf>
    <xf numFmtId="0" fontId="15" fillId="2" borderId="122" xfId="0" applyFont="1" applyFill="1" applyBorder="1" applyAlignment="1">
      <alignment horizontal="center"/>
    </xf>
    <xf numFmtId="0" fontId="10" fillId="32" borderId="12" xfId="0" applyFont="1" applyFill="1" applyBorder="1"/>
    <xf numFmtId="0" fontId="8" fillId="4" borderId="30" xfId="0" applyFont="1" applyFill="1" applyBorder="1"/>
    <xf numFmtId="0" fontId="4" fillId="0" borderId="0" xfId="61"/>
    <xf numFmtId="0" fontId="8" fillId="4" borderId="41" xfId="0" applyFont="1" applyFill="1" applyBorder="1" applyAlignment="1">
      <alignment horizontal="center"/>
    </xf>
    <xf numFmtId="0" fontId="18" fillId="33" borderId="14" xfId="0" applyFont="1" applyFill="1" applyBorder="1" applyAlignment="1">
      <alignment horizontal="left"/>
    </xf>
    <xf numFmtId="0" fontId="0" fillId="33" borderId="15" xfId="0" applyFill="1" applyBorder="1"/>
    <xf numFmtId="0" fontId="8" fillId="23" borderId="104" xfId="0" applyFont="1" applyFill="1" applyBorder="1" applyAlignment="1" applyProtection="1">
      <alignment horizontal="left" wrapText="1"/>
      <protection locked="0"/>
    </xf>
    <xf numFmtId="0" fontId="15" fillId="31" borderId="77" xfId="0" applyFont="1" applyFill="1" applyBorder="1" applyAlignment="1">
      <alignment horizontal="center"/>
    </xf>
    <xf numFmtId="0" fontId="10" fillId="32" borderId="17" xfId="0" applyFont="1" applyFill="1" applyBorder="1"/>
    <xf numFmtId="49" fontId="11" fillId="3" borderId="41" xfId="0" applyNumberFormat="1" applyFont="1" applyFill="1" applyBorder="1" applyProtection="1">
      <protection locked="0"/>
    </xf>
    <xf numFmtId="49" fontId="10" fillId="3" borderId="41" xfId="0" applyNumberFormat="1" applyFont="1" applyFill="1" applyBorder="1" applyProtection="1">
      <protection locked="0"/>
    </xf>
    <xf numFmtId="4" fontId="42" fillId="2" borderId="74" xfId="0" applyNumberFormat="1" applyFont="1" applyFill="1" applyBorder="1"/>
    <xf numFmtId="4" fontId="42" fillId="2" borderId="75" xfId="0" applyNumberFormat="1" applyFont="1" applyFill="1" applyBorder="1"/>
    <xf numFmtId="0" fontId="8" fillId="11" borderId="41" xfId="0" applyFont="1" applyFill="1" applyBorder="1"/>
    <xf numFmtId="0" fontId="54" fillId="20" borderId="19" xfId="0" applyFont="1" applyFill="1" applyBorder="1"/>
    <xf numFmtId="0" fontId="0" fillId="20" borderId="1" xfId="0" applyFill="1" applyBorder="1"/>
    <xf numFmtId="0" fontId="0" fillId="20" borderId="2" xfId="0" applyFill="1" applyBorder="1"/>
    <xf numFmtId="0" fontId="0" fillId="20" borderId="20" xfId="0" applyFill="1" applyBorder="1"/>
    <xf numFmtId="0" fontId="0" fillId="20" borderId="0" xfId="0" applyFill="1"/>
    <xf numFmtId="0" fontId="0" fillId="20" borderId="4" xfId="0" applyFill="1" applyBorder="1"/>
    <xf numFmtId="10" fontId="79" fillId="45" borderId="135" xfId="63" applyNumberFormat="1" applyBorder="1" applyAlignment="1" applyProtection="1">
      <alignment horizontal="left"/>
    </xf>
    <xf numFmtId="164" fontId="0" fillId="11" borderId="0" xfId="0" applyNumberFormat="1" applyFill="1" applyAlignment="1">
      <alignment horizontal="center"/>
    </xf>
    <xf numFmtId="0" fontId="3" fillId="2" borderId="0" xfId="8" applyFont="1" applyFill="1"/>
    <xf numFmtId="0" fontId="3" fillId="0" borderId="0" xfId="64"/>
    <xf numFmtId="164" fontId="52" fillId="11" borderId="0" xfId="8" applyNumberFormat="1" applyFill="1"/>
    <xf numFmtId="0" fontId="10" fillId="0" borderId="0" xfId="8" applyFont="1"/>
    <xf numFmtId="0" fontId="10" fillId="0" borderId="0" xfId="8" applyFont="1" applyAlignment="1">
      <alignment horizontal="left"/>
    </xf>
    <xf numFmtId="0" fontId="8" fillId="11" borderId="0" xfId="65" applyFont="1" applyFill="1" applyAlignment="1">
      <alignment horizontal="center"/>
    </xf>
    <xf numFmtId="0" fontId="8" fillId="11" borderId="0" xfId="65" applyFont="1" applyFill="1" applyAlignment="1">
      <alignment horizontal="left"/>
    </xf>
    <xf numFmtId="10" fontId="10" fillId="19" borderId="0" xfId="14" applyNumberFormat="1" applyFont="1" applyFill="1" applyBorder="1" applyAlignment="1">
      <alignment horizontal="left"/>
    </xf>
    <xf numFmtId="1" fontId="22" fillId="0" borderId="21" xfId="65" applyNumberFormat="1" applyFont="1" applyBorder="1" applyProtection="1">
      <protection locked="0"/>
    </xf>
    <xf numFmtId="1" fontId="11" fillId="21" borderId="0" xfId="8" applyNumberFormat="1" applyFont="1" applyFill="1" applyAlignment="1">
      <alignment horizontal="center"/>
    </xf>
    <xf numFmtId="1" fontId="11" fillId="21" borderId="0" xfId="8" applyNumberFormat="1" applyFont="1" applyFill="1" applyAlignment="1">
      <alignment horizontal="centerContinuous" wrapText="1"/>
    </xf>
    <xf numFmtId="2" fontId="22" fillId="11" borderId="21" xfId="64" applyNumberFormat="1" applyFont="1" applyFill="1" applyBorder="1" applyAlignment="1" applyProtection="1">
      <alignment horizontal="center"/>
      <protection locked="0"/>
    </xf>
    <xf numFmtId="0" fontId="21" fillId="2" borderId="0" xfId="64" applyFont="1" applyFill="1"/>
    <xf numFmtId="0" fontId="10" fillId="11" borderId="21" xfId="64" applyFont="1" applyFill="1" applyBorder="1" applyAlignment="1">
      <alignment horizontal="center"/>
    </xf>
    <xf numFmtId="0" fontId="3" fillId="2" borderId="0" xfId="64" applyFill="1"/>
    <xf numFmtId="3" fontId="22" fillId="11" borderId="21" xfId="64" applyNumberFormat="1" applyFont="1" applyFill="1" applyBorder="1"/>
    <xf numFmtId="0" fontId="21" fillId="2" borderId="21" xfId="8" applyFont="1" applyFill="1" applyBorder="1"/>
    <xf numFmtId="0" fontId="52" fillId="0" borderId="0" xfId="8" applyProtection="1">
      <protection locked="0"/>
    </xf>
    <xf numFmtId="0" fontId="8" fillId="43" borderId="17" xfId="64" applyFont="1" applyFill="1" applyBorder="1" applyAlignment="1">
      <alignment horizontal="centerContinuous"/>
    </xf>
    <xf numFmtId="0" fontId="8" fillId="2" borderId="16" xfId="64" applyFont="1" applyFill="1" applyBorder="1" applyAlignment="1">
      <alignment horizontal="center"/>
    </xf>
    <xf numFmtId="0" fontId="15" fillId="2" borderId="130" xfId="64" applyFont="1" applyFill="1" applyBorder="1" applyAlignment="1">
      <alignment horizontal="center"/>
    </xf>
    <xf numFmtId="0" fontId="15" fillId="2" borderId="23" xfId="64" applyFont="1" applyFill="1" applyBorder="1" applyAlignment="1">
      <alignment horizontal="center"/>
    </xf>
    <xf numFmtId="0" fontId="15" fillId="2" borderId="24" xfId="64" applyFont="1" applyFill="1" applyBorder="1"/>
    <xf numFmtId="0" fontId="15" fillId="2" borderId="122" xfId="64" applyFont="1" applyFill="1" applyBorder="1"/>
    <xf numFmtId="0" fontId="15" fillId="2" borderId="3" xfId="64" applyFont="1" applyFill="1" applyBorder="1" applyAlignment="1">
      <alignment horizontal="center"/>
    </xf>
    <xf numFmtId="0" fontId="15" fillId="2" borderId="1" xfId="64" applyFont="1" applyFill="1" applyBorder="1" applyAlignment="1">
      <alignment horizontal="center"/>
    </xf>
    <xf numFmtId="0" fontId="15" fillId="2" borderId="128" xfId="64" applyFont="1" applyFill="1" applyBorder="1" applyAlignment="1">
      <alignment horizontal="center"/>
    </xf>
    <xf numFmtId="0" fontId="66" fillId="0" borderId="0" xfId="65" applyFont="1"/>
    <xf numFmtId="0" fontId="61" fillId="0" borderId="0" xfId="8" applyFont="1"/>
    <xf numFmtId="0" fontId="9" fillId="0" borderId="21" xfId="8" applyFont="1" applyBorder="1"/>
    <xf numFmtId="0" fontId="22" fillId="0" borderId="21" xfId="8" applyFont="1" applyBorder="1"/>
    <xf numFmtId="0" fontId="22" fillId="0" borderId="40" xfId="8" applyFont="1" applyBorder="1"/>
    <xf numFmtId="0" fontId="77" fillId="42" borderId="0" xfId="0" applyFont="1" applyFill="1" applyAlignment="1">
      <alignment horizontal="center"/>
    </xf>
    <xf numFmtId="1" fontId="78" fillId="42" borderId="0" xfId="0" applyNumberFormat="1" applyFont="1" applyFill="1" applyAlignment="1" applyProtection="1">
      <alignment horizontal="center"/>
      <protection locked="0"/>
    </xf>
    <xf numFmtId="166" fontId="78" fillId="42" borderId="0" xfId="0" applyNumberFormat="1" applyFont="1" applyFill="1" applyAlignment="1" applyProtection="1">
      <alignment horizontal="right"/>
      <protection locked="0"/>
    </xf>
    <xf numFmtId="0" fontId="0" fillId="2" borderId="70" xfId="0" applyFill="1" applyBorder="1"/>
    <xf numFmtId="169" fontId="8" fillId="4" borderId="0" xfId="7" applyNumberFormat="1" applyFont="1" applyFill="1" applyAlignment="1">
      <alignment horizontal="center"/>
    </xf>
    <xf numFmtId="169" fontId="16" fillId="26" borderId="70" xfId="7" applyNumberFormat="1" applyFont="1" applyFill="1" applyBorder="1" applyAlignment="1" applyProtection="1">
      <alignment horizontal="center" wrapText="1"/>
      <protection locked="0"/>
    </xf>
    <xf numFmtId="0" fontId="10" fillId="8" borderId="78" xfId="7" applyFont="1" applyFill="1" applyBorder="1" applyAlignment="1">
      <alignment horizontal="center"/>
    </xf>
    <xf numFmtId="0" fontId="8" fillId="23" borderId="77" xfId="0" applyFont="1" applyFill="1" applyBorder="1" applyAlignment="1" applyProtection="1">
      <alignment horizontal="left" wrapText="1"/>
      <protection locked="0"/>
    </xf>
    <xf numFmtId="0" fontId="8" fillId="23" borderId="77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Protection="1">
      <protection locked="0"/>
    </xf>
    <xf numFmtId="0" fontId="10" fillId="29" borderId="45" xfId="7" applyFont="1" applyFill="1" applyBorder="1" applyAlignment="1" applyProtection="1">
      <alignment horizontal="center"/>
      <protection locked="0"/>
    </xf>
    <xf numFmtId="0" fontId="10" fillId="29" borderId="102" xfId="7" applyFont="1" applyFill="1" applyBorder="1" applyAlignment="1" applyProtection="1">
      <alignment horizontal="center"/>
      <protection locked="0"/>
    </xf>
    <xf numFmtId="0" fontId="10" fillId="29" borderId="5" xfId="7" applyFont="1" applyFill="1" applyBorder="1" applyAlignment="1" applyProtection="1">
      <alignment horizontal="center"/>
      <protection locked="0"/>
    </xf>
    <xf numFmtId="0" fontId="13" fillId="0" borderId="36" xfId="11" applyBorder="1" applyProtection="1">
      <protection locked="0"/>
    </xf>
    <xf numFmtId="0" fontId="13" fillId="0" borderId="38" xfId="11" applyBorder="1" applyProtection="1">
      <protection locked="0"/>
    </xf>
    <xf numFmtId="0" fontId="13" fillId="0" borderId="13" xfId="11" applyBorder="1" applyProtection="1">
      <protection locked="0"/>
    </xf>
    <xf numFmtId="0" fontId="13" fillId="0" borderId="69" xfId="11" applyBorder="1" applyProtection="1">
      <protection locked="0"/>
    </xf>
    <xf numFmtId="0" fontId="13" fillId="0" borderId="33" xfId="11" applyBorder="1" applyProtection="1">
      <protection locked="0"/>
    </xf>
    <xf numFmtId="0" fontId="13" fillId="0" borderId="80" xfId="11" applyBorder="1" applyProtection="1">
      <protection locked="0"/>
    </xf>
    <xf numFmtId="0" fontId="13" fillId="0" borderId="11" xfId="11" applyBorder="1" applyProtection="1">
      <protection locked="0"/>
    </xf>
    <xf numFmtId="0" fontId="13" fillId="0" borderId="79" xfId="11" applyBorder="1" applyProtection="1">
      <protection locked="0"/>
    </xf>
    <xf numFmtId="0" fontId="13" fillId="0" borderId="111" xfId="11" applyBorder="1" applyProtection="1">
      <protection locked="0"/>
    </xf>
    <xf numFmtId="0" fontId="13" fillId="8" borderId="0" xfId="11" applyFill="1" applyProtection="1">
      <protection locked="0"/>
    </xf>
    <xf numFmtId="1" fontId="11" fillId="30" borderId="11" xfId="0" applyNumberFormat="1" applyFont="1" applyFill="1" applyBorder="1" applyAlignment="1" applyProtection="1">
      <alignment horizontal="center"/>
      <protection locked="0"/>
    </xf>
    <xf numFmtId="1" fontId="11" fillId="30" borderId="13" xfId="0" applyNumberFormat="1" applyFont="1" applyFill="1" applyBorder="1" applyAlignment="1" applyProtection="1">
      <alignment horizontal="center"/>
      <protection locked="0"/>
    </xf>
    <xf numFmtId="165" fontId="10" fillId="0" borderId="50" xfId="0" applyNumberFormat="1" applyFont="1" applyBorder="1" applyAlignment="1">
      <alignment horizontal="center"/>
    </xf>
    <xf numFmtId="2" fontId="8" fillId="26" borderId="70" xfId="7" applyNumberFormat="1" applyFont="1" applyFill="1" applyBorder="1" applyAlignment="1" applyProtection="1">
      <alignment horizontal="center"/>
      <protection locked="0"/>
    </xf>
    <xf numFmtId="2" fontId="8" fillId="26" borderId="93" xfId="7" applyNumberFormat="1" applyFont="1" applyFill="1" applyBorder="1" applyAlignment="1" applyProtection="1">
      <alignment horizontal="center"/>
      <protection locked="0"/>
    </xf>
    <xf numFmtId="2" fontId="16" fillId="26" borderId="70" xfId="7" applyNumberFormat="1" applyFont="1" applyFill="1" applyBorder="1" applyAlignment="1" applyProtection="1">
      <alignment horizontal="center"/>
      <protection locked="0"/>
    </xf>
    <xf numFmtId="2" fontId="16" fillId="26" borderId="93" xfId="7" applyNumberFormat="1" applyFont="1" applyFill="1" applyBorder="1" applyAlignment="1" applyProtection="1">
      <alignment horizontal="center"/>
      <protection locked="0"/>
    </xf>
    <xf numFmtId="0" fontId="10" fillId="32" borderId="48" xfId="0" applyFont="1" applyFill="1" applyBorder="1" applyAlignment="1">
      <alignment horizontal="center"/>
    </xf>
    <xf numFmtId="0" fontId="10" fillId="32" borderId="41" xfId="0" applyFont="1" applyFill="1" applyBorder="1" applyAlignment="1">
      <alignment horizontal="center"/>
    </xf>
    <xf numFmtId="1" fontId="10" fillId="3" borderId="136" xfId="0" applyNumberFormat="1" applyFont="1" applyFill="1" applyBorder="1" applyAlignment="1" applyProtection="1">
      <alignment horizontal="center"/>
      <protection locked="0"/>
    </xf>
    <xf numFmtId="1" fontId="11" fillId="44" borderId="11" xfId="0" applyNumberFormat="1" applyFont="1" applyFill="1" applyBorder="1" applyAlignment="1" applyProtection="1">
      <alignment horizontal="center"/>
      <protection locked="0"/>
    </xf>
    <xf numFmtId="1" fontId="11" fillId="44" borderId="3" xfId="0" applyNumberFormat="1" applyFont="1" applyFill="1" applyBorder="1" applyAlignment="1" applyProtection="1">
      <alignment horizontal="centerContinuous" wrapText="1"/>
      <protection locked="0"/>
    </xf>
    <xf numFmtId="1" fontId="11" fillId="44" borderId="13" xfId="0" applyNumberFormat="1" applyFont="1" applyFill="1" applyBorder="1" applyAlignment="1" applyProtection="1">
      <alignment horizontal="center"/>
      <protection locked="0"/>
    </xf>
    <xf numFmtId="1" fontId="11" fillId="44" borderId="29" xfId="0" applyNumberFormat="1" applyFont="1" applyFill="1" applyBorder="1" applyAlignment="1" applyProtection="1">
      <alignment horizontal="centerContinuous" wrapText="1"/>
      <protection locked="0"/>
    </xf>
    <xf numFmtId="1" fontId="11" fillId="44" borderId="47" xfId="0" applyNumberFormat="1" applyFont="1" applyFill="1" applyBorder="1" applyAlignment="1" applyProtection="1">
      <alignment horizontal="centerContinuous" wrapText="1"/>
      <protection locked="0"/>
    </xf>
    <xf numFmtId="1" fontId="11" fillId="44" borderId="5" xfId="0" applyNumberFormat="1" applyFont="1" applyFill="1" applyBorder="1" applyAlignment="1" applyProtection="1">
      <alignment horizontal="centerContinuous" wrapText="1"/>
      <protection locked="0"/>
    </xf>
    <xf numFmtId="0" fontId="15" fillId="43" borderId="47" xfId="0" applyFont="1" applyFill="1" applyBorder="1" applyAlignment="1">
      <alignment horizontal="center"/>
    </xf>
    <xf numFmtId="0" fontId="8" fillId="47" borderId="34" xfId="0" applyFont="1" applyFill="1" applyBorder="1" applyAlignment="1">
      <alignment horizontal="centerContinuous"/>
    </xf>
    <xf numFmtId="0" fontId="8" fillId="47" borderId="39" xfId="0" applyFont="1" applyFill="1" applyBorder="1" applyAlignment="1">
      <alignment horizontal="centerContinuous"/>
    </xf>
    <xf numFmtId="0" fontId="8" fillId="47" borderId="56" xfId="0" applyFont="1" applyFill="1" applyBorder="1" applyAlignment="1">
      <alignment horizontal="centerContinuous"/>
    </xf>
    <xf numFmtId="0" fontId="8" fillId="47" borderId="3" xfId="0" applyFont="1" applyFill="1" applyBorder="1" applyAlignment="1">
      <alignment horizontal="centerContinuous"/>
    </xf>
    <xf numFmtId="0" fontId="8" fillId="47" borderId="26" xfId="0" applyFont="1" applyFill="1" applyBorder="1" applyAlignment="1">
      <alignment horizontal="centerContinuous"/>
    </xf>
    <xf numFmtId="0" fontId="8" fillId="43" borderId="34" xfId="0" applyFont="1" applyFill="1" applyBorder="1" applyAlignment="1">
      <alignment horizontal="centerContinuous"/>
    </xf>
    <xf numFmtId="0" fontId="8" fillId="43" borderId="17" xfId="0" applyFont="1" applyFill="1" applyBorder="1" applyAlignment="1">
      <alignment horizontal="center"/>
    </xf>
    <xf numFmtId="0" fontId="8" fillId="47" borderId="3" xfId="0" applyFont="1" applyFill="1" applyBorder="1" applyAlignment="1">
      <alignment horizontal="left"/>
    </xf>
    <xf numFmtId="0" fontId="8" fillId="43" borderId="12" xfId="0" applyFont="1" applyFill="1" applyBorder="1" applyAlignment="1">
      <alignment horizontal="center"/>
    </xf>
    <xf numFmtId="0" fontId="8" fillId="43" borderId="18" xfId="0" applyFont="1" applyFill="1" applyBorder="1" applyAlignment="1">
      <alignment horizontal="center"/>
    </xf>
    <xf numFmtId="0" fontId="8" fillId="43" borderId="3" xfId="0" applyFont="1" applyFill="1" applyBorder="1" applyAlignment="1">
      <alignment horizontal="center"/>
    </xf>
    <xf numFmtId="0" fontId="8" fillId="43" borderId="16" xfId="0" applyFont="1" applyFill="1" applyBorder="1" applyAlignment="1">
      <alignment horizontal="center"/>
    </xf>
    <xf numFmtId="0" fontId="8" fillId="43" borderId="57" xfId="0" applyFont="1" applyFill="1" applyBorder="1" applyAlignment="1">
      <alignment horizontal="center"/>
    </xf>
    <xf numFmtId="0" fontId="8" fillId="43" borderId="84" xfId="0" applyFont="1" applyFill="1" applyBorder="1" applyAlignment="1">
      <alignment horizontal="center"/>
    </xf>
    <xf numFmtId="0" fontId="8" fillId="43" borderId="58" xfId="0" applyFont="1" applyFill="1" applyBorder="1" applyAlignment="1">
      <alignment horizontal="center"/>
    </xf>
    <xf numFmtId="0" fontId="8" fillId="47" borderId="14" xfId="0" applyFont="1" applyFill="1" applyBorder="1" applyAlignment="1">
      <alignment horizontal="center"/>
    </xf>
    <xf numFmtId="0" fontId="8" fillId="47" borderId="107" xfId="0" applyFont="1" applyFill="1" applyBorder="1" applyAlignment="1">
      <alignment horizontal="center"/>
    </xf>
    <xf numFmtId="0" fontId="8" fillId="47" borderId="70" xfId="0" applyFont="1" applyFill="1" applyBorder="1" applyAlignment="1">
      <alignment horizontal="center"/>
    </xf>
    <xf numFmtId="0" fontId="8" fillId="47" borderId="108" xfId="0" applyFont="1" applyFill="1" applyBorder="1" applyAlignment="1">
      <alignment horizontal="center"/>
    </xf>
    <xf numFmtId="0" fontId="8" fillId="47" borderId="15" xfId="0" applyFont="1" applyFill="1" applyBorder="1" applyAlignment="1">
      <alignment horizontal="center"/>
    </xf>
    <xf numFmtId="0" fontId="8" fillId="47" borderId="20" xfId="0" applyFont="1" applyFill="1" applyBorder="1" applyAlignment="1">
      <alignment horizontal="center"/>
    </xf>
    <xf numFmtId="0" fontId="8" fillId="47" borderId="21" xfId="0" applyFont="1" applyFill="1" applyBorder="1" applyAlignment="1">
      <alignment horizontal="center"/>
    </xf>
    <xf numFmtId="0" fontId="8" fillId="47" borderId="22" xfId="0" applyFont="1" applyFill="1" applyBorder="1" applyAlignment="1">
      <alignment horizontal="center"/>
    </xf>
    <xf numFmtId="0" fontId="10" fillId="43" borderId="86" xfId="0" applyFont="1" applyFill="1" applyBorder="1" applyAlignment="1" applyProtection="1">
      <alignment horizontal="center"/>
      <protection locked="0"/>
    </xf>
    <xf numFmtId="0" fontId="10" fillId="43" borderId="23" xfId="0" applyFont="1" applyFill="1" applyBorder="1" applyAlignment="1" applyProtection="1">
      <alignment horizontal="center"/>
      <protection locked="0"/>
    </xf>
    <xf numFmtId="0" fontId="10" fillId="43" borderId="24" xfId="0" applyFont="1" applyFill="1" applyBorder="1" applyAlignment="1" applyProtection="1">
      <alignment horizontal="center"/>
      <protection locked="0"/>
    </xf>
    <xf numFmtId="0" fontId="10" fillId="43" borderId="24" xfId="0" applyFont="1" applyFill="1" applyBorder="1" applyAlignment="1" applyProtection="1">
      <alignment horizontal="centerContinuous"/>
      <protection locked="0"/>
    </xf>
    <xf numFmtId="0" fontId="10" fillId="43" borderId="1" xfId="0" applyFont="1" applyFill="1" applyBorder="1" applyAlignment="1" applyProtection="1">
      <alignment horizontal="centerContinuous"/>
      <protection locked="0"/>
    </xf>
    <xf numFmtId="0" fontId="10" fillId="43" borderId="53" xfId="0" applyFont="1" applyFill="1" applyBorder="1" applyAlignment="1" applyProtection="1">
      <alignment horizontal="center"/>
      <protection locked="0"/>
    </xf>
    <xf numFmtId="0" fontId="10" fillId="43" borderId="82" xfId="0" applyFont="1" applyFill="1" applyBorder="1" applyAlignment="1" applyProtection="1">
      <alignment horizontal="center"/>
      <protection locked="0"/>
    </xf>
    <xf numFmtId="0" fontId="10" fillId="43" borderId="83" xfId="0" applyFont="1" applyFill="1" applyBorder="1" applyAlignment="1" applyProtection="1">
      <alignment horizontal="center"/>
      <protection locked="0"/>
    </xf>
    <xf numFmtId="0" fontId="10" fillId="43" borderId="7" xfId="0" applyFont="1" applyFill="1" applyBorder="1" applyAlignment="1" applyProtection="1">
      <alignment horizontal="center"/>
      <protection locked="0"/>
    </xf>
    <xf numFmtId="0" fontId="16" fillId="43" borderId="7" xfId="0" applyFont="1" applyFill="1" applyBorder="1" applyAlignment="1" applyProtection="1">
      <alignment horizontal="centerContinuous"/>
      <protection locked="0"/>
    </xf>
    <xf numFmtId="0" fontId="10" fillId="43" borderId="6" xfId="0" applyFont="1" applyFill="1" applyBorder="1" applyAlignment="1" applyProtection="1">
      <alignment horizontal="centerContinuous"/>
      <protection locked="0"/>
    </xf>
    <xf numFmtId="0" fontId="10" fillId="43" borderId="60" xfId="0" applyFont="1" applyFill="1" applyBorder="1" applyAlignment="1" applyProtection="1">
      <alignment horizontal="center"/>
      <protection locked="0"/>
    </xf>
    <xf numFmtId="0" fontId="11" fillId="48" borderId="62" xfId="0" applyFont="1" applyFill="1" applyBorder="1" applyProtection="1">
      <protection locked="0"/>
    </xf>
    <xf numFmtId="0" fontId="11" fillId="48" borderId="63" xfId="0" applyFont="1" applyFill="1" applyBorder="1" applyProtection="1">
      <protection locked="0"/>
    </xf>
    <xf numFmtId="0" fontId="11" fillId="48" borderId="87" xfId="0" applyFont="1" applyFill="1" applyBorder="1" applyProtection="1">
      <protection locked="0"/>
    </xf>
    <xf numFmtId="1" fontId="10" fillId="3" borderId="40" xfId="0" applyNumberFormat="1" applyFont="1" applyFill="1" applyBorder="1" applyAlignment="1" applyProtection="1">
      <alignment horizontal="center"/>
      <protection locked="0"/>
    </xf>
    <xf numFmtId="0" fontId="0" fillId="20" borderId="66" xfId="0" applyFill="1" applyBorder="1"/>
    <xf numFmtId="0" fontId="0" fillId="20" borderId="67" xfId="0" applyFill="1" applyBorder="1"/>
    <xf numFmtId="165" fontId="22" fillId="11" borderId="91" xfId="0" applyNumberFormat="1" applyFont="1" applyFill="1" applyBorder="1" applyAlignment="1">
      <alignment horizontal="center"/>
    </xf>
    <xf numFmtId="0" fontId="11" fillId="48" borderId="87" xfId="0" applyFont="1" applyFill="1" applyBorder="1" applyAlignment="1" applyProtection="1">
      <alignment horizontal="center"/>
      <protection locked="0"/>
    </xf>
    <xf numFmtId="1" fontId="22" fillId="30" borderId="17" xfId="0" applyNumberFormat="1" applyFont="1" applyFill="1" applyBorder="1" applyAlignment="1" applyProtection="1">
      <alignment horizontal="center"/>
      <protection locked="0"/>
    </xf>
    <xf numFmtId="1" fontId="22" fillId="30" borderId="27" xfId="0" applyNumberFormat="1" applyFont="1" applyFill="1" applyBorder="1" applyAlignment="1" applyProtection="1">
      <alignment horizontal="center"/>
      <protection locked="0"/>
    </xf>
    <xf numFmtId="0" fontId="8" fillId="47" borderId="100" xfId="0" applyFont="1" applyFill="1" applyBorder="1" applyAlignment="1">
      <alignment horizontal="center"/>
    </xf>
    <xf numFmtId="44" fontId="16" fillId="49" borderId="70" xfId="3" applyFont="1" applyFill="1" applyBorder="1" applyAlignment="1" applyProtection="1">
      <alignment horizontal="center"/>
    </xf>
    <xf numFmtId="165" fontId="22" fillId="11" borderId="19" xfId="0" applyNumberFormat="1" applyFont="1" applyFill="1" applyBorder="1" applyAlignment="1" applyProtection="1">
      <alignment horizontal="centerContinuous"/>
      <protection locked="0"/>
    </xf>
    <xf numFmtId="0" fontId="22" fillId="11" borderId="1" xfId="0" applyFont="1" applyFill="1" applyBorder="1" applyProtection="1">
      <protection locked="0"/>
    </xf>
    <xf numFmtId="0" fontId="22" fillId="11" borderId="2" xfId="0" applyFont="1" applyFill="1" applyBorder="1"/>
    <xf numFmtId="0" fontId="11" fillId="48" borderId="63" xfId="0" applyFont="1" applyFill="1" applyBorder="1" applyAlignment="1" applyProtection="1">
      <alignment horizontal="center"/>
      <protection locked="0"/>
    </xf>
    <xf numFmtId="0" fontId="0" fillId="22" borderId="0" xfId="0" applyFill="1" applyProtection="1">
      <protection locked="0"/>
    </xf>
    <xf numFmtId="0" fontId="0" fillId="11" borderId="14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7" fillId="2" borderId="6" xfId="0" applyFont="1" applyFill="1" applyBorder="1" applyAlignment="1" applyProtection="1">
      <alignment horizontal="centerContinuous"/>
      <protection locked="0"/>
    </xf>
    <xf numFmtId="0" fontId="17" fillId="2" borderId="0" xfId="0" applyFont="1" applyFill="1" applyAlignment="1" applyProtection="1">
      <alignment horizontal="centerContinuous"/>
      <protection locked="0"/>
    </xf>
    <xf numFmtId="0" fontId="17" fillId="11" borderId="141" xfId="0" applyFont="1" applyFill="1" applyBorder="1" applyAlignment="1">
      <alignment horizontal="centerContinuous"/>
    </xf>
    <xf numFmtId="0" fontId="0" fillId="3" borderId="27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65" xfId="0" applyFill="1" applyBorder="1" applyProtection="1">
      <protection locked="0"/>
    </xf>
    <xf numFmtId="0" fontId="10" fillId="11" borderId="25" xfId="0" applyFont="1" applyFill="1" applyBorder="1" applyAlignment="1">
      <alignment horizontal="centerContinuous" wrapText="1"/>
    </xf>
    <xf numFmtId="0" fontId="15" fillId="43" borderId="25" xfId="64" applyFont="1" applyFill="1" applyBorder="1" applyAlignment="1">
      <alignment horizontal="center"/>
    </xf>
    <xf numFmtId="0" fontId="15" fillId="2" borderId="122" xfId="64" applyFont="1" applyFill="1" applyBorder="1" applyAlignment="1">
      <alignment horizontal="center"/>
    </xf>
    <xf numFmtId="0" fontId="15" fillId="2" borderId="142" xfId="0" applyFont="1" applyFill="1" applyBorder="1"/>
    <xf numFmtId="0" fontId="15" fillId="2" borderId="68" xfId="0" applyFont="1" applyFill="1" applyBorder="1" applyAlignment="1">
      <alignment horizontal="center"/>
    </xf>
    <xf numFmtId="0" fontId="15" fillId="2" borderId="68" xfId="0" applyFont="1" applyFill="1" applyBorder="1"/>
    <xf numFmtId="0" fontId="15" fillId="2" borderId="146" xfId="0" applyFont="1" applyFill="1" applyBorder="1" applyAlignment="1">
      <alignment horizontal="center"/>
    </xf>
    <xf numFmtId="0" fontId="15" fillId="2" borderId="47" xfId="0" applyFont="1" applyFill="1" applyBorder="1" applyAlignment="1">
      <alignment horizontal="center"/>
    </xf>
    <xf numFmtId="0" fontId="8" fillId="11" borderId="19" xfId="8" applyFont="1" applyFill="1" applyBorder="1"/>
    <xf numFmtId="0" fontId="9" fillId="11" borderId="1" xfId="8" applyFont="1" applyFill="1" applyBorder="1"/>
    <xf numFmtId="0" fontId="52" fillId="2" borderId="1" xfId="8" applyFill="1" applyBorder="1"/>
    <xf numFmtId="0" fontId="8" fillId="11" borderId="20" xfId="8" applyFont="1" applyFill="1" applyBorder="1"/>
    <xf numFmtId="0" fontId="12" fillId="2" borderId="0" xfId="8" applyFont="1" applyFill="1" applyAlignment="1">
      <alignment vertical="top"/>
    </xf>
    <xf numFmtId="0" fontId="10" fillId="11" borderId="0" xfId="8" applyFont="1" applyFill="1"/>
    <xf numFmtId="0" fontId="52" fillId="11" borderId="0" xfId="8" applyFill="1"/>
    <xf numFmtId="0" fontId="29" fillId="2" borderId="0" xfId="8" applyFont="1" applyFill="1" applyAlignment="1">
      <alignment vertical="top"/>
    </xf>
    <xf numFmtId="0" fontId="36" fillId="31" borderId="7" xfId="64" applyFont="1" applyFill="1" applyBorder="1" applyAlignment="1">
      <alignment vertical="center"/>
    </xf>
    <xf numFmtId="0" fontId="36" fillId="31" borderId="6" xfId="64" applyFont="1" applyFill="1" applyBorder="1" applyAlignment="1">
      <alignment vertical="center"/>
    </xf>
    <xf numFmtId="14" fontId="54" fillId="3" borderId="10" xfId="64" applyNumberFormat="1" applyFont="1" applyFill="1" applyBorder="1" applyAlignment="1">
      <alignment vertical="center"/>
    </xf>
    <xf numFmtId="0" fontId="54" fillId="33" borderId="5" xfId="64" applyFont="1" applyFill="1" applyBorder="1" applyAlignment="1">
      <alignment vertical="center"/>
    </xf>
    <xf numFmtId="0" fontId="22" fillId="34" borderId="41" xfId="8" applyFont="1" applyFill="1" applyBorder="1"/>
    <xf numFmtId="0" fontId="36" fillId="31" borderId="12" xfId="64" applyFont="1" applyFill="1" applyBorder="1" applyAlignment="1">
      <alignment vertical="center"/>
    </xf>
    <xf numFmtId="0" fontId="36" fillId="31" borderId="3" xfId="64" applyFont="1" applyFill="1" applyBorder="1" applyAlignment="1">
      <alignment vertical="center"/>
    </xf>
    <xf numFmtId="164" fontId="54" fillId="24" borderId="10" xfId="64" applyNumberFormat="1" applyFont="1" applyFill="1" applyBorder="1" applyAlignment="1">
      <alignment vertical="center"/>
    </xf>
    <xf numFmtId="164" fontId="54" fillId="24" borderId="5" xfId="64" applyNumberFormat="1" applyFont="1" applyFill="1" applyBorder="1" applyAlignment="1">
      <alignment vertical="center"/>
    </xf>
    <xf numFmtId="0" fontId="36" fillId="31" borderId="10" xfId="64" applyFont="1" applyFill="1" applyBorder="1" applyAlignment="1">
      <alignment vertical="center"/>
    </xf>
    <xf numFmtId="0" fontId="36" fillId="31" borderId="29" xfId="64" applyFont="1" applyFill="1" applyBorder="1" applyAlignment="1">
      <alignment vertical="center"/>
    </xf>
    <xf numFmtId="0" fontId="15" fillId="31" borderId="41" xfId="64" applyFont="1" applyFill="1" applyBorder="1" applyAlignment="1">
      <alignment horizontal="center" vertical="center"/>
    </xf>
    <xf numFmtId="14" fontId="15" fillId="0" borderId="0" xfId="8" applyNumberFormat="1" applyFont="1" applyAlignment="1">
      <alignment horizontal="center" vertical="top"/>
    </xf>
    <xf numFmtId="0" fontId="13" fillId="3" borderId="10" xfId="64" applyFont="1" applyFill="1" applyBorder="1" applyAlignment="1">
      <alignment vertical="center"/>
    </xf>
    <xf numFmtId="0" fontId="22" fillId="0" borderId="41" xfId="8" applyFont="1" applyBorder="1"/>
    <xf numFmtId="164" fontId="54" fillId="24" borderId="10" xfId="64" applyNumberFormat="1" applyFont="1" applyFill="1" applyBorder="1" applyAlignment="1">
      <alignment horizontal="center" vertical="center"/>
    </xf>
    <xf numFmtId="164" fontId="54" fillId="24" borderId="29" xfId="64" applyNumberFormat="1" applyFont="1" applyFill="1" applyBorder="1" applyAlignment="1">
      <alignment horizontal="center" vertical="center"/>
    </xf>
    <xf numFmtId="0" fontId="54" fillId="33" borderId="0" xfId="8" applyFont="1" applyFill="1"/>
    <xf numFmtId="164" fontId="54" fillId="24" borderId="100" xfId="64" applyNumberFormat="1" applyFont="1" applyFill="1" applyBorder="1" applyAlignment="1">
      <alignment horizontal="center" vertical="center"/>
    </xf>
    <xf numFmtId="164" fontId="54" fillId="24" borderId="78" xfId="64" applyNumberFormat="1" applyFont="1" applyFill="1" applyBorder="1" applyAlignment="1">
      <alignment horizontal="center" vertical="center"/>
    </xf>
    <xf numFmtId="0" fontId="36" fillId="31" borderId="100" xfId="64" applyFont="1" applyFill="1" applyBorder="1" applyAlignment="1">
      <alignment vertical="center"/>
    </xf>
    <xf numFmtId="0" fontId="36" fillId="31" borderId="101" xfId="64" applyFont="1" applyFill="1" applyBorder="1" applyAlignment="1">
      <alignment vertical="center"/>
    </xf>
    <xf numFmtId="0" fontId="36" fillId="30" borderId="100" xfId="64" applyFont="1" applyFill="1" applyBorder="1" applyAlignment="1">
      <alignment vertical="center"/>
    </xf>
    <xf numFmtId="0" fontId="36" fillId="30" borderId="78" xfId="64" applyFont="1" applyFill="1" applyBorder="1" applyAlignment="1">
      <alignment vertical="center"/>
    </xf>
    <xf numFmtId="0" fontId="54" fillId="31" borderId="100" xfId="64" applyFont="1" applyFill="1" applyBorder="1" applyAlignment="1">
      <alignment vertical="center"/>
    </xf>
    <xf numFmtId="0" fontId="54" fillId="31" borderId="78" xfId="64" applyFont="1" applyFill="1" applyBorder="1" applyAlignment="1">
      <alignment vertical="center"/>
    </xf>
    <xf numFmtId="0" fontId="54" fillId="31" borderId="101" xfId="64" applyFont="1" applyFill="1" applyBorder="1" applyAlignment="1">
      <alignment vertical="center"/>
    </xf>
    <xf numFmtId="0" fontId="13" fillId="3" borderId="29" xfId="64" applyFont="1" applyFill="1" applyBorder="1" applyAlignment="1">
      <alignment vertical="center"/>
    </xf>
    <xf numFmtId="0" fontId="13" fillId="3" borderId="5" xfId="64" applyFont="1" applyFill="1" applyBorder="1" applyAlignment="1">
      <alignment vertical="center"/>
    </xf>
    <xf numFmtId="0" fontId="22" fillId="0" borderId="10" xfId="8" applyFont="1" applyBorder="1"/>
    <xf numFmtId="0" fontId="8" fillId="0" borderId="0" xfId="8" applyFont="1" applyAlignment="1">
      <alignment horizontal="center" wrapText="1"/>
    </xf>
    <xf numFmtId="0" fontId="61" fillId="34" borderId="0" xfId="8" applyFont="1" applyFill="1" applyAlignment="1">
      <alignment horizontal="right" wrapText="1"/>
    </xf>
    <xf numFmtId="0" fontId="36" fillId="31" borderId="40" xfId="64" applyFont="1" applyFill="1" applyBorder="1" applyAlignment="1">
      <alignment vertical="center"/>
    </xf>
    <xf numFmtId="0" fontId="36" fillId="31" borderId="45" xfId="64" applyFont="1" applyFill="1" applyBorder="1" applyAlignment="1">
      <alignment vertical="center"/>
    </xf>
    <xf numFmtId="0" fontId="36" fillId="30" borderId="40" xfId="64" applyFont="1" applyFill="1" applyBorder="1" applyAlignment="1">
      <alignment vertical="center"/>
    </xf>
    <xf numFmtId="0" fontId="36" fillId="30" borderId="39" xfId="64" applyFont="1" applyFill="1" applyBorder="1" applyAlignment="1">
      <alignment vertical="center"/>
    </xf>
    <xf numFmtId="0" fontId="54" fillId="31" borderId="21" xfId="64" applyFont="1" applyFill="1" applyBorder="1" applyAlignment="1">
      <alignment vertical="center"/>
    </xf>
    <xf numFmtId="0" fontId="54" fillId="31" borderId="0" xfId="64" applyFont="1" applyFill="1" applyAlignment="1">
      <alignment vertical="center"/>
    </xf>
    <xf numFmtId="0" fontId="54" fillId="31" borderId="9" xfId="64" applyFont="1" applyFill="1" applyBorder="1" applyAlignment="1">
      <alignment vertical="center"/>
    </xf>
    <xf numFmtId="0" fontId="16" fillId="0" borderId="10" xfId="8" applyFont="1" applyBorder="1"/>
    <xf numFmtId="0" fontId="54" fillId="0" borderId="0" xfId="8" applyFont="1" applyAlignment="1">
      <alignment horizontal="center"/>
    </xf>
    <xf numFmtId="10" fontId="54" fillId="0" borderId="0" xfId="14" applyNumberFormat="1" applyFont="1" applyFill="1" applyBorder="1" applyAlignment="1" applyProtection="1"/>
    <xf numFmtId="0" fontId="54" fillId="0" borderId="0" xfId="65" applyFont="1" applyAlignment="1">
      <alignment horizontal="center"/>
    </xf>
    <xf numFmtId="0" fontId="52" fillId="0" borderId="0" xfId="8"/>
    <xf numFmtId="0" fontId="52" fillId="2" borderId="9" xfId="8" applyFill="1" applyBorder="1"/>
    <xf numFmtId="0" fontId="18" fillId="2" borderId="14" xfId="64" applyFont="1" applyFill="1" applyBorder="1" applyAlignment="1">
      <alignment horizontal="left"/>
    </xf>
    <xf numFmtId="0" fontId="3" fillId="2" borderId="15" xfId="64" applyFill="1" applyBorder="1"/>
    <xf numFmtId="0" fontId="16" fillId="11" borderId="0" xfId="8" applyFont="1" applyFill="1"/>
    <xf numFmtId="0" fontId="10" fillId="11" borderId="0" xfId="8" applyFont="1" applyFill="1" applyAlignment="1">
      <alignment horizontal="center"/>
    </xf>
    <xf numFmtId="0" fontId="52" fillId="11" borderId="61" xfId="8" applyFill="1" applyBorder="1"/>
    <xf numFmtId="0" fontId="8" fillId="11" borderId="0" xfId="8" applyFont="1" applyFill="1" applyAlignment="1">
      <alignment horizontal="center"/>
    </xf>
    <xf numFmtId="0" fontId="10" fillId="11" borderId="0" xfId="8" applyFont="1" applyFill="1" applyAlignment="1">
      <alignment horizontal="left"/>
    </xf>
    <xf numFmtId="44" fontId="10" fillId="4" borderId="0" xfId="5" applyFont="1" applyFill="1" applyBorder="1" applyAlignment="1" applyProtection="1">
      <alignment horizontal="center"/>
    </xf>
    <xf numFmtId="0" fontId="61" fillId="33" borderId="0" xfId="8" applyFont="1" applyFill="1"/>
    <xf numFmtId="0" fontId="8" fillId="23" borderId="77" xfId="8" applyFont="1" applyFill="1" applyBorder="1" applyAlignment="1">
      <alignment horizontal="left"/>
    </xf>
    <xf numFmtId="10" fontId="15" fillId="3" borderId="48" xfId="8" applyNumberFormat="1" applyFont="1" applyFill="1" applyBorder="1"/>
    <xf numFmtId="165" fontId="11" fillId="3" borderId="17" xfId="8" applyNumberFormat="1" applyFont="1" applyFill="1" applyBorder="1" applyAlignment="1">
      <alignment horizontal="center"/>
    </xf>
    <xf numFmtId="165" fontId="11" fillId="3" borderId="79" xfId="8" applyNumberFormat="1" applyFont="1" applyFill="1" applyBorder="1" applyAlignment="1">
      <alignment horizontal="center"/>
    </xf>
    <xf numFmtId="0" fontId="10" fillId="3" borderId="26" xfId="8" applyFont="1" applyFill="1" applyBorder="1" applyAlignment="1">
      <alignment horizontal="center"/>
    </xf>
    <xf numFmtId="0" fontId="10" fillId="3" borderId="18" xfId="8" applyFont="1" applyFill="1" applyBorder="1" applyAlignment="1">
      <alignment horizontal="center"/>
    </xf>
    <xf numFmtId="0" fontId="11" fillId="3" borderId="26" xfId="8" applyFont="1" applyFill="1" applyBorder="1" applyAlignment="1">
      <alignment horizontal="center"/>
    </xf>
    <xf numFmtId="0" fontId="11" fillId="3" borderId="11" xfId="8" applyFont="1" applyFill="1" applyBorder="1" applyAlignment="1">
      <alignment horizontal="center"/>
    </xf>
    <xf numFmtId="0" fontId="11" fillId="3" borderId="3" xfId="8" applyFont="1" applyFill="1" applyBorder="1" applyAlignment="1">
      <alignment horizontal="center"/>
    </xf>
    <xf numFmtId="43" fontId="10" fillId="3" borderId="3" xfId="2" applyFont="1" applyFill="1" applyBorder="1" applyAlignment="1" applyProtection="1">
      <alignment horizontal="center"/>
    </xf>
    <xf numFmtId="43" fontId="10" fillId="11" borderId="12" xfId="2" applyFont="1" applyFill="1" applyBorder="1" applyAlignment="1" applyProtection="1">
      <alignment horizontal="center"/>
    </xf>
    <xf numFmtId="0" fontId="10" fillId="3" borderId="91" xfId="8" applyFont="1" applyFill="1" applyBorder="1"/>
    <xf numFmtId="0" fontId="10" fillId="3" borderId="92" xfId="8" applyFont="1" applyFill="1" applyBorder="1"/>
    <xf numFmtId="0" fontId="10" fillId="3" borderId="69" xfId="8" applyFont="1" applyFill="1" applyBorder="1"/>
    <xf numFmtId="0" fontId="11" fillId="3" borderId="85" xfId="5" applyNumberFormat="1" applyFont="1" applyFill="1" applyBorder="1" applyAlignment="1" applyProtection="1">
      <alignment horizontal="right"/>
    </xf>
    <xf numFmtId="0" fontId="11" fillId="3" borderId="45" xfId="5" applyNumberFormat="1" applyFont="1" applyFill="1" applyBorder="1" applyAlignment="1" applyProtection="1">
      <alignment horizontal="right"/>
    </xf>
    <xf numFmtId="44" fontId="11" fillId="3" borderId="70" xfId="5" applyFont="1" applyFill="1" applyBorder="1" applyAlignment="1" applyProtection="1">
      <alignment horizontal="right"/>
    </xf>
    <xf numFmtId="44" fontId="11" fillId="3" borderId="45" xfId="5" applyFont="1" applyFill="1" applyBorder="1" applyAlignment="1" applyProtection="1">
      <alignment horizontal="right"/>
    </xf>
    <xf numFmtId="0" fontId="17" fillId="2" borderId="66" xfId="8" applyFont="1" applyFill="1" applyBorder="1"/>
    <xf numFmtId="0" fontId="52" fillId="2" borderId="6" xfId="8" applyFill="1" applyBorder="1"/>
    <xf numFmtId="165" fontId="22" fillId="11" borderId="36" xfId="8" applyNumberFormat="1" applyFont="1" applyFill="1" applyBorder="1" applyAlignment="1">
      <alignment horizontal="center"/>
    </xf>
    <xf numFmtId="2" fontId="10" fillId="3" borderId="37" xfId="8" applyNumberFormat="1" applyFont="1" applyFill="1" applyBorder="1" applyAlignment="1">
      <alignment horizontal="right"/>
    </xf>
    <xf numFmtId="1" fontId="10" fillId="3" borderId="37" xfId="8" applyNumberFormat="1" applyFont="1" applyFill="1" applyBorder="1" applyAlignment="1">
      <alignment horizontal="center"/>
    </xf>
    <xf numFmtId="1" fontId="10" fillId="3" borderId="38" xfId="8" applyNumberFormat="1" applyFont="1" applyFill="1" applyBorder="1" applyAlignment="1">
      <alignment horizontal="center"/>
    </xf>
    <xf numFmtId="2" fontId="10" fillId="3" borderId="36" xfId="8" applyNumberFormat="1" applyFont="1" applyFill="1" applyBorder="1" applyAlignment="1">
      <alignment horizontal="center"/>
    </xf>
    <xf numFmtId="2" fontId="10" fillId="3" borderId="37" xfId="8" applyNumberFormat="1" applyFont="1" applyFill="1" applyBorder="1" applyAlignment="1">
      <alignment horizontal="center"/>
    </xf>
    <xf numFmtId="166" fontId="10" fillId="3" borderId="39" xfId="8" applyNumberFormat="1" applyFont="1" applyFill="1" applyBorder="1" applyAlignment="1">
      <alignment horizontal="right"/>
    </xf>
    <xf numFmtId="166" fontId="10" fillId="3" borderId="40" xfId="8" applyNumberFormat="1" applyFont="1" applyFill="1" applyBorder="1" applyAlignment="1">
      <alignment horizontal="right"/>
    </xf>
    <xf numFmtId="166" fontId="10" fillId="3" borderId="10" xfId="8" applyNumberFormat="1" applyFont="1" applyFill="1" applyBorder="1" applyAlignment="1">
      <alignment horizontal="right"/>
    </xf>
    <xf numFmtId="2" fontId="10" fillId="11" borderId="11" xfId="8" applyNumberFormat="1" applyFont="1" applyFill="1" applyBorder="1" applyAlignment="1">
      <alignment horizontal="right"/>
    </xf>
    <xf numFmtId="166" fontId="10" fillId="11" borderId="68" xfId="8" applyNumberFormat="1" applyFont="1" applyFill="1" applyBorder="1" applyAlignment="1">
      <alignment horizontal="right"/>
    </xf>
    <xf numFmtId="166" fontId="10" fillId="11" borderId="18" xfId="8" applyNumberFormat="1" applyFont="1" applyFill="1" applyBorder="1" applyAlignment="1">
      <alignment horizontal="right"/>
    </xf>
    <xf numFmtId="165" fontId="22" fillId="11" borderId="20" xfId="8" applyNumberFormat="1" applyFont="1" applyFill="1" applyBorder="1" applyAlignment="1">
      <alignment horizontal="center"/>
    </xf>
    <xf numFmtId="2" fontId="10" fillId="3" borderId="21" xfId="8" applyNumberFormat="1" applyFont="1" applyFill="1" applyBorder="1" applyAlignment="1">
      <alignment horizontal="right"/>
    </xf>
    <xf numFmtId="1" fontId="10" fillId="3" borderId="0" xfId="8" applyNumberFormat="1" applyFont="1" applyFill="1" applyAlignment="1">
      <alignment horizontal="center"/>
    </xf>
    <xf numFmtId="2" fontId="10" fillId="3" borderId="0" xfId="8" applyNumberFormat="1" applyFont="1" applyFill="1" applyAlignment="1">
      <alignment horizontal="center"/>
    </xf>
    <xf numFmtId="166" fontId="10" fillId="3" borderId="0" xfId="8" applyNumberFormat="1" applyFont="1" applyFill="1" applyAlignment="1">
      <alignment horizontal="right"/>
    </xf>
    <xf numFmtId="2" fontId="10" fillId="11" borderId="0" xfId="8" applyNumberFormat="1" applyFont="1" applyFill="1" applyAlignment="1">
      <alignment horizontal="right"/>
    </xf>
    <xf numFmtId="166" fontId="10" fillId="11" borderId="0" xfId="8" applyNumberFormat="1" applyFont="1" applyFill="1" applyAlignment="1">
      <alignment horizontal="right"/>
    </xf>
    <xf numFmtId="0" fontId="61" fillId="33" borderId="0" xfId="64" applyFont="1" applyFill="1"/>
    <xf numFmtId="0" fontId="36" fillId="2" borderId="100" xfId="64" applyFont="1" applyFill="1" applyBorder="1" applyAlignment="1">
      <alignment horizontal="left"/>
    </xf>
    <xf numFmtId="0" fontId="22" fillId="11" borderId="78" xfId="64" applyFont="1" applyFill="1" applyBorder="1" applyAlignment="1">
      <alignment horizontal="center" wrapText="1"/>
    </xf>
    <xf numFmtId="0" fontId="21" fillId="2" borderId="78" xfId="64" applyFont="1" applyFill="1" applyBorder="1"/>
    <xf numFmtId="0" fontId="3" fillId="11" borderId="78" xfId="64" applyFill="1" applyBorder="1"/>
    <xf numFmtId="0" fontId="10" fillId="40" borderId="19" xfId="64" applyFont="1" applyFill="1" applyBorder="1" applyAlignment="1">
      <alignment horizontal="left"/>
    </xf>
    <xf numFmtId="0" fontId="10" fillId="40" borderId="1" xfId="64" applyFont="1" applyFill="1" applyBorder="1" applyAlignment="1">
      <alignment horizontal="left"/>
    </xf>
    <xf numFmtId="0" fontId="36" fillId="2" borderId="20" xfId="64" applyFont="1" applyFill="1" applyBorder="1" applyAlignment="1">
      <alignment horizontal="left"/>
    </xf>
    <xf numFmtId="0" fontId="22" fillId="0" borderId="0" xfId="64" applyFont="1"/>
    <xf numFmtId="44" fontId="22" fillId="0" borderId="0" xfId="64" applyNumberFormat="1" applyFont="1"/>
    <xf numFmtId="3" fontId="22" fillId="0" borderId="0" xfId="64" applyNumberFormat="1" applyFont="1"/>
    <xf numFmtId="10" fontId="54" fillId="0" borderId="0" xfId="14" applyNumberFormat="1" applyFont="1" applyFill="1" applyBorder="1" applyAlignment="1" applyProtection="1">
      <alignment horizontal="center" wrapText="1"/>
    </xf>
    <xf numFmtId="0" fontId="10" fillId="40" borderId="20" xfId="64" applyFont="1" applyFill="1" applyBorder="1" applyAlignment="1">
      <alignment horizontal="left"/>
    </xf>
    <xf numFmtId="0" fontId="10" fillId="40" borderId="0" xfId="64" applyFont="1" applyFill="1" applyAlignment="1">
      <alignment horizontal="left"/>
    </xf>
    <xf numFmtId="10" fontId="11" fillId="0" borderId="0" xfId="14" applyNumberFormat="1" applyFont="1" applyFill="1" applyBorder="1" applyAlignment="1" applyProtection="1">
      <alignment horizontal="center"/>
    </xf>
    <xf numFmtId="0" fontId="10" fillId="0" borderId="0" xfId="64" applyFont="1" applyAlignment="1">
      <alignment horizontal="left"/>
    </xf>
    <xf numFmtId="0" fontId="61" fillId="2" borderId="0" xfId="64" applyFont="1" applyFill="1"/>
    <xf numFmtId="165" fontId="22" fillId="28" borderId="66" xfId="64" applyNumberFormat="1" applyFont="1" applyFill="1" applyBorder="1" applyAlignment="1">
      <alignment horizontal="left"/>
    </xf>
    <xf numFmtId="165" fontId="22" fillId="28" borderId="6" xfId="64" applyNumberFormat="1" applyFont="1" applyFill="1" applyBorder="1" applyAlignment="1">
      <alignment horizontal="left"/>
    </xf>
    <xf numFmtId="0" fontId="61" fillId="2" borderId="0" xfId="8" applyFont="1" applyFill="1"/>
    <xf numFmtId="0" fontId="22" fillId="11" borderId="21" xfId="8" applyFont="1" applyFill="1" applyBorder="1" applyAlignment="1">
      <alignment horizontal="center" wrapText="1"/>
    </xf>
    <xf numFmtId="0" fontId="22" fillId="11" borderId="0" xfId="8" applyFont="1" applyFill="1" applyAlignment="1">
      <alignment horizontal="center" wrapText="1"/>
    </xf>
    <xf numFmtId="0" fontId="10" fillId="2" borderId="27" xfId="8" applyFont="1" applyFill="1" applyBorder="1" applyAlignment="1">
      <alignment horizontal="centerContinuous"/>
    </xf>
    <xf numFmtId="0" fontId="52" fillId="2" borderId="25" xfId="8" applyFill="1" applyBorder="1" applyAlignment="1">
      <alignment horizontal="centerContinuous"/>
    </xf>
    <xf numFmtId="0" fontId="10" fillId="2" borderId="19" xfId="8" applyFont="1" applyFill="1" applyBorder="1" applyAlignment="1">
      <alignment horizontal="centerContinuous"/>
    </xf>
    <xf numFmtId="0" fontId="52" fillId="2" borderId="1" xfId="8" applyFill="1" applyBorder="1" applyAlignment="1">
      <alignment horizontal="centerContinuous"/>
    </xf>
    <xf numFmtId="0" fontId="10" fillId="2" borderId="24" xfId="8" applyFont="1" applyFill="1" applyBorder="1" applyAlignment="1">
      <alignment horizontal="center"/>
    </xf>
    <xf numFmtId="0" fontId="10" fillId="2" borderId="19" xfId="8" applyFont="1" applyFill="1" applyBorder="1" applyAlignment="1">
      <alignment horizontal="center"/>
    </xf>
    <xf numFmtId="0" fontId="10" fillId="2" borderId="2" xfId="8" applyFont="1" applyFill="1" applyBorder="1" applyAlignment="1">
      <alignment horizontal="center"/>
    </xf>
    <xf numFmtId="0" fontId="10" fillId="2" borderId="26" xfId="8" applyFont="1" applyFill="1" applyBorder="1" applyAlignment="1">
      <alignment horizontal="center"/>
    </xf>
    <xf numFmtId="0" fontId="10" fillId="2" borderId="2" xfId="8" applyFont="1" applyFill="1" applyBorder="1" applyAlignment="1">
      <alignment horizontal="centerContinuous"/>
    </xf>
    <xf numFmtId="0" fontId="10" fillId="2" borderId="11" xfId="8" applyFont="1" applyFill="1" applyBorder="1" applyAlignment="1">
      <alignment horizontal="center"/>
    </xf>
    <xf numFmtId="0" fontId="10" fillId="2" borderId="12" xfId="8" applyFont="1" applyFill="1" applyBorder="1"/>
    <xf numFmtId="0" fontId="52" fillId="2" borderId="3" xfId="8" applyFill="1" applyBorder="1"/>
    <xf numFmtId="0" fontId="10" fillId="2" borderId="11" xfId="8" applyFont="1" applyFill="1" applyBorder="1"/>
    <xf numFmtId="10" fontId="52" fillId="3" borderId="68" xfId="8" applyNumberFormat="1" applyFill="1" applyBorder="1" applyAlignment="1">
      <alignment horizontal="center"/>
    </xf>
    <xf numFmtId="0" fontId="10" fillId="2" borderId="68" xfId="8" applyFont="1" applyFill="1" applyBorder="1"/>
    <xf numFmtId="0" fontId="52" fillId="2" borderId="68" xfId="8" applyFill="1" applyBorder="1"/>
    <xf numFmtId="0" fontId="52" fillId="3" borderId="3" xfId="8" applyFill="1" applyBorder="1"/>
    <xf numFmtId="0" fontId="52" fillId="6" borderId="34" xfId="8" applyFill="1" applyBorder="1" applyAlignment="1">
      <alignment horizontal="left" indent="1"/>
    </xf>
    <xf numFmtId="0" fontId="52" fillId="3" borderId="39" xfId="8" applyFill="1" applyBorder="1"/>
    <xf numFmtId="0" fontId="52" fillId="2" borderId="33" xfId="8" applyFill="1" applyBorder="1" applyAlignment="1">
      <alignment horizontal="center"/>
    </xf>
    <xf numFmtId="0" fontId="52" fillId="2" borderId="30" xfId="8" applyFill="1" applyBorder="1" applyAlignment="1">
      <alignment horizontal="center"/>
    </xf>
    <xf numFmtId="0" fontId="10" fillId="2" borderId="7" xfId="8" applyFont="1" applyFill="1" applyBorder="1" applyAlignment="1">
      <alignment horizontal="center"/>
    </xf>
    <xf numFmtId="0" fontId="10" fillId="2" borderId="66" xfId="8" applyFont="1" applyFill="1" applyBorder="1" applyAlignment="1">
      <alignment horizontal="center"/>
    </xf>
    <xf numFmtId="0" fontId="10" fillId="2" borderId="67" xfId="8" applyFont="1" applyFill="1" applyBorder="1" applyAlignment="1">
      <alignment horizontal="center"/>
    </xf>
    <xf numFmtId="0" fontId="52" fillId="3" borderId="51" xfId="8" applyFill="1" applyBorder="1" applyAlignment="1">
      <alignment horizontal="center"/>
    </xf>
    <xf numFmtId="0" fontId="10" fillId="2" borderId="66" xfId="8" applyFont="1" applyFill="1" applyBorder="1" applyAlignment="1">
      <alignment horizontal="centerContinuous"/>
    </xf>
    <xf numFmtId="0" fontId="10" fillId="2" borderId="67" xfId="8" applyFont="1" applyFill="1" applyBorder="1" applyAlignment="1">
      <alignment horizontal="centerContinuous"/>
    </xf>
    <xf numFmtId="0" fontId="10" fillId="2" borderId="33" xfId="8" applyFont="1" applyFill="1" applyBorder="1" applyAlignment="1">
      <alignment horizontal="center"/>
    </xf>
    <xf numFmtId="0" fontId="10" fillId="2" borderId="49" xfId="8" applyFont="1" applyFill="1" applyBorder="1" applyAlignment="1">
      <alignment horizontal="center"/>
    </xf>
    <xf numFmtId="0" fontId="52" fillId="3" borderId="33" xfId="8" applyFill="1" applyBorder="1" applyAlignment="1">
      <alignment horizontal="center"/>
    </xf>
    <xf numFmtId="0" fontId="52" fillId="3" borderId="30" xfId="8" applyFill="1" applyBorder="1" applyAlignment="1">
      <alignment horizontal="centerContinuous"/>
    </xf>
    <xf numFmtId="0" fontId="52" fillId="3" borderId="31" xfId="8" applyFill="1" applyBorder="1" applyAlignment="1">
      <alignment horizontal="centerContinuous"/>
    </xf>
    <xf numFmtId="0" fontId="15" fillId="2" borderId="35" xfId="8" applyFont="1" applyFill="1" applyBorder="1" applyAlignment="1">
      <alignment horizontal="centerContinuous"/>
    </xf>
    <xf numFmtId="0" fontId="17" fillId="2" borderId="31" xfId="8" applyFont="1" applyFill="1" applyBorder="1" applyAlignment="1">
      <alignment horizontal="centerContinuous"/>
    </xf>
    <xf numFmtId="0" fontId="52" fillId="3" borderId="43" xfId="8" applyFill="1" applyBorder="1" applyAlignment="1">
      <alignment horizontal="left" indent="1"/>
    </xf>
    <xf numFmtId="0" fontId="52" fillId="3" borderId="81" xfId="8" applyFill="1" applyBorder="1"/>
    <xf numFmtId="0" fontId="21" fillId="3" borderId="82" xfId="8" applyFont="1" applyFill="1" applyBorder="1"/>
    <xf numFmtId="0" fontId="21" fillId="3" borderId="7" xfId="8" applyFont="1" applyFill="1" applyBorder="1"/>
    <xf numFmtId="0" fontId="21" fillId="3" borderId="52" xfId="8" applyFont="1" applyFill="1" applyBorder="1"/>
    <xf numFmtId="0" fontId="21" fillId="3" borderId="6" xfId="8" applyFont="1" applyFill="1" applyBorder="1"/>
    <xf numFmtId="0" fontId="52" fillId="3" borderId="54" xfId="8" applyFill="1" applyBorder="1" applyAlignment="1">
      <alignment horizontal="center"/>
    </xf>
    <xf numFmtId="0" fontId="21" fillId="3" borderId="27" xfId="8" applyFont="1" applyFill="1" applyBorder="1"/>
    <xf numFmtId="0" fontId="21" fillId="3" borderId="65" xfId="8" applyFont="1" applyFill="1" applyBorder="1"/>
    <xf numFmtId="0" fontId="21" fillId="3" borderId="110" xfId="8" applyFont="1" applyFill="1" applyBorder="1" applyAlignment="1">
      <alignment horizontal="center"/>
    </xf>
    <xf numFmtId="0" fontId="21" fillId="3" borderId="55" xfId="8" applyFont="1" applyFill="1" applyBorder="1" applyAlignment="1">
      <alignment horizontal="center"/>
    </xf>
    <xf numFmtId="0" fontId="10" fillId="2" borderId="110" xfId="8" applyFont="1" applyFill="1" applyBorder="1"/>
    <xf numFmtId="0" fontId="52" fillId="3" borderId="55" xfId="8" applyFill="1" applyBorder="1" applyAlignment="1">
      <alignment horizontal="center"/>
    </xf>
    <xf numFmtId="0" fontId="15" fillId="2" borderId="27" xfId="8" applyFont="1" applyFill="1" applyBorder="1" applyAlignment="1">
      <alignment horizontal="left"/>
    </xf>
    <xf numFmtId="0" fontId="52" fillId="2" borderId="25" xfId="8" applyFill="1" applyBorder="1"/>
    <xf numFmtId="0" fontId="52" fillId="2" borderId="65" xfId="8" applyFill="1" applyBorder="1"/>
    <xf numFmtId="0" fontId="52" fillId="0" borderId="0" xfId="8" applyAlignment="1">
      <alignment horizontal="left" indent="1"/>
    </xf>
    <xf numFmtId="0" fontId="21" fillId="0" borderId="0" xfId="8" applyFont="1"/>
    <xf numFmtId="0" fontId="52" fillId="0" borderId="0" xfId="8" applyAlignment="1">
      <alignment horizontal="center"/>
    </xf>
    <xf numFmtId="0" fontId="21" fillId="0" borderId="0" xfId="8" applyFont="1" applyAlignment="1">
      <alignment horizontal="center"/>
    </xf>
    <xf numFmtId="0" fontId="15" fillId="0" borderId="0" xfId="8" applyFont="1" applyAlignment="1">
      <alignment horizontal="left"/>
    </xf>
    <xf numFmtId="165" fontId="22" fillId="11" borderId="91" xfId="64" applyNumberFormat="1" applyFont="1" applyFill="1" applyBorder="1" applyAlignment="1">
      <alignment horizontal="center"/>
    </xf>
    <xf numFmtId="2" fontId="10" fillId="3" borderId="117" xfId="64" applyNumberFormat="1" applyFont="1" applyFill="1" applyBorder="1" applyAlignment="1">
      <alignment horizontal="right"/>
    </xf>
    <xf numFmtId="1" fontId="10" fillId="3" borderId="41" xfId="64" applyNumberFormat="1" applyFont="1" applyFill="1" applyBorder="1" applyAlignment="1">
      <alignment horizontal="center"/>
    </xf>
    <xf numFmtId="1" fontId="10" fillId="3" borderId="37" xfId="64" applyNumberFormat="1" applyFont="1" applyFill="1" applyBorder="1" applyAlignment="1">
      <alignment horizontal="center"/>
    </xf>
    <xf numFmtId="1" fontId="10" fillId="3" borderId="28" xfId="64" applyNumberFormat="1" applyFont="1" applyFill="1" applyBorder="1" applyAlignment="1">
      <alignment horizontal="center"/>
    </xf>
    <xf numFmtId="1" fontId="10" fillId="3" borderId="92" xfId="64" applyNumberFormat="1" applyFont="1" applyFill="1" applyBorder="1" applyAlignment="1">
      <alignment horizontal="center"/>
    </xf>
    <xf numFmtId="1" fontId="10" fillId="3" borderId="125" xfId="64" applyNumberFormat="1" applyFont="1" applyFill="1" applyBorder="1" applyAlignment="1">
      <alignment horizontal="center"/>
    </xf>
    <xf numFmtId="1" fontId="10" fillId="3" borderId="123" xfId="64" applyNumberFormat="1" applyFont="1" applyFill="1" applyBorder="1" applyAlignment="1">
      <alignment horizontal="center"/>
    </xf>
    <xf numFmtId="0" fontId="3" fillId="2" borderId="0" xfId="65" applyFill="1"/>
    <xf numFmtId="0" fontId="65" fillId="0" borderId="0" xfId="65" applyFont="1"/>
    <xf numFmtId="0" fontId="64" fillId="2" borderId="0" xfId="65" applyFont="1" applyFill="1"/>
    <xf numFmtId="0" fontId="67" fillId="2" borderId="0" xfId="65" applyFont="1" applyFill="1"/>
    <xf numFmtId="0" fontId="66" fillId="2" borderId="0" xfId="65" applyFont="1" applyFill="1"/>
    <xf numFmtId="0" fontId="68" fillId="2" borderId="0" xfId="8" applyFont="1" applyFill="1"/>
    <xf numFmtId="0" fontId="66" fillId="2" borderId="0" xfId="8" applyFont="1" applyFill="1"/>
    <xf numFmtId="0" fontId="66" fillId="27" borderId="0" xfId="65" applyFont="1" applyFill="1"/>
    <xf numFmtId="0" fontId="52" fillId="24" borderId="0" xfId="8" applyFill="1"/>
    <xf numFmtId="0" fontId="10" fillId="46" borderId="86" xfId="8" applyFont="1" applyFill="1" applyBorder="1" applyAlignment="1">
      <alignment horizontal="center"/>
    </xf>
    <xf numFmtId="0" fontId="10" fillId="46" borderId="23" xfId="8" applyFont="1" applyFill="1" applyBorder="1" applyAlignment="1">
      <alignment horizontal="center"/>
    </xf>
    <xf numFmtId="0" fontId="10" fillId="46" borderId="24" xfId="8" applyFont="1" applyFill="1" applyBorder="1" applyAlignment="1">
      <alignment horizontal="center"/>
    </xf>
    <xf numFmtId="0" fontId="10" fillId="46" borderId="53" xfId="64" applyFont="1" applyFill="1" applyBorder="1" applyAlignment="1">
      <alignment horizontal="center"/>
    </xf>
    <xf numFmtId="0" fontId="10" fillId="24" borderId="10" xfId="8" applyFont="1" applyFill="1" applyBorder="1" applyAlignment="1">
      <alignment horizontal="left"/>
    </xf>
    <xf numFmtId="0" fontId="52" fillId="11" borderId="10" xfId="8" applyFill="1" applyBorder="1"/>
    <xf numFmtId="0" fontId="52" fillId="11" borderId="29" xfId="8" applyFill="1" applyBorder="1"/>
    <xf numFmtId="0" fontId="10" fillId="46" borderId="82" xfId="8" applyFont="1" applyFill="1" applyBorder="1" applyAlignment="1">
      <alignment horizontal="center"/>
    </xf>
    <xf numFmtId="0" fontId="10" fillId="46" borderId="83" xfId="8" applyFont="1" applyFill="1" applyBorder="1" applyAlignment="1">
      <alignment horizontal="center"/>
    </xf>
    <xf numFmtId="0" fontId="10" fillId="46" borderId="7" xfId="8" applyFont="1" applyFill="1" applyBorder="1" applyAlignment="1">
      <alignment horizontal="center"/>
    </xf>
    <xf numFmtId="0" fontId="10" fillId="46" borderId="60" xfId="64" applyFont="1" applyFill="1" applyBorder="1" applyAlignment="1">
      <alignment horizontal="center"/>
    </xf>
    <xf numFmtId="0" fontId="52" fillId="0" borderId="100" xfId="8" applyBorder="1" applyAlignment="1">
      <alignment horizontal="left" wrapText="1"/>
    </xf>
    <xf numFmtId="0" fontId="52" fillId="0" borderId="78" xfId="8" applyBorder="1" applyAlignment="1">
      <alignment horizontal="left" wrapText="1"/>
    </xf>
    <xf numFmtId="165" fontId="22" fillId="3" borderId="11" xfId="8" applyNumberFormat="1" applyFont="1" applyFill="1" applyBorder="1"/>
    <xf numFmtId="0" fontId="22" fillId="3" borderId="68" xfId="8" applyFont="1" applyFill="1" applyBorder="1"/>
    <xf numFmtId="0" fontId="22" fillId="3" borderId="23" xfId="8" applyFont="1" applyFill="1" applyBorder="1"/>
    <xf numFmtId="0" fontId="22" fillId="3" borderId="12" xfId="8" applyFont="1" applyFill="1" applyBorder="1"/>
    <xf numFmtId="0" fontId="22" fillId="3" borderId="3" xfId="8" applyFont="1" applyFill="1" applyBorder="1"/>
    <xf numFmtId="44" fontId="22" fillId="3" borderId="68" xfId="8" applyNumberFormat="1" applyFont="1" applyFill="1" applyBorder="1"/>
    <xf numFmtId="3" fontId="22" fillId="3" borderId="68" xfId="8" applyNumberFormat="1" applyFont="1" applyFill="1" applyBorder="1"/>
    <xf numFmtId="10" fontId="54" fillId="0" borderId="85" xfId="14" applyNumberFormat="1" applyFont="1" applyFill="1" applyBorder="1" applyAlignment="1" applyProtection="1">
      <alignment horizontal="center" wrapText="1"/>
    </xf>
    <xf numFmtId="0" fontId="10" fillId="2" borderId="10" xfId="8" applyFont="1" applyFill="1" applyBorder="1" applyAlignment="1">
      <alignment horizontal="left"/>
    </xf>
    <xf numFmtId="165" fontId="22" fillId="3" borderId="13" xfId="8" applyNumberFormat="1" applyFont="1" applyFill="1" applyBorder="1"/>
    <xf numFmtId="0" fontId="22" fillId="3" borderId="41" xfId="8" applyFont="1" applyFill="1" applyBorder="1"/>
    <xf numFmtId="0" fontId="22" fillId="3" borderId="10" xfId="8" applyFont="1" applyFill="1" applyBorder="1"/>
    <xf numFmtId="0" fontId="22" fillId="3" borderId="29" xfId="8" applyFont="1" applyFill="1" applyBorder="1"/>
    <xf numFmtId="44" fontId="22" fillId="3" borderId="41" xfId="8" applyNumberFormat="1" applyFont="1" applyFill="1" applyBorder="1"/>
    <xf numFmtId="3" fontId="22" fillId="3" borderId="41" xfId="8" applyNumberFormat="1" applyFont="1" applyFill="1" applyBorder="1"/>
    <xf numFmtId="10" fontId="54" fillId="0" borderId="51" xfId="14" applyNumberFormat="1" applyFont="1" applyFill="1" applyBorder="1" applyAlignment="1" applyProtection="1">
      <alignment horizontal="center" wrapText="1"/>
    </xf>
    <xf numFmtId="0" fontId="10" fillId="11" borderId="20" xfId="8" applyFont="1" applyFill="1" applyBorder="1" applyAlignment="1">
      <alignment horizontal="centerContinuous"/>
    </xf>
    <xf numFmtId="0" fontId="10" fillId="11" borderId="0" xfId="8" applyFont="1" applyFill="1" applyAlignment="1">
      <alignment horizontal="center" wrapText="1"/>
    </xf>
    <xf numFmtId="0" fontId="25" fillId="11" borderId="0" xfId="8" applyFont="1" applyFill="1"/>
    <xf numFmtId="0" fontId="61" fillId="27" borderId="0" xfId="8" applyFont="1" applyFill="1"/>
    <xf numFmtId="0" fontId="11" fillId="6" borderId="62" xfId="8" applyFont="1" applyFill="1" applyBorder="1"/>
    <xf numFmtId="0" fontId="11" fillId="6" borderId="63" xfId="8" applyFont="1" applyFill="1" applyBorder="1"/>
    <xf numFmtId="0" fontId="11" fillId="6" borderId="87" xfId="8" applyFont="1" applyFill="1" applyBorder="1"/>
    <xf numFmtId="0" fontId="11" fillId="6" borderId="87" xfId="8" applyFont="1" applyFill="1" applyBorder="1" applyAlignment="1">
      <alignment horizontal="center"/>
    </xf>
    <xf numFmtId="0" fontId="22" fillId="6" borderId="88" xfId="8" applyFont="1" applyFill="1" applyBorder="1"/>
    <xf numFmtId="0" fontId="22" fillId="6" borderId="89" xfId="8" applyFont="1" applyFill="1" applyBorder="1"/>
    <xf numFmtId="167" fontId="22" fillId="6" borderId="28" xfId="8" applyNumberFormat="1" applyFont="1" applyFill="1" applyBorder="1"/>
    <xf numFmtId="0" fontId="13" fillId="6" borderId="88" xfId="8" applyFont="1" applyFill="1" applyBorder="1"/>
    <xf numFmtId="170" fontId="22" fillId="6" borderId="28" xfId="2" applyNumberFormat="1" applyFont="1" applyFill="1" applyBorder="1" applyAlignment="1" applyProtection="1"/>
    <xf numFmtId="170" fontId="22" fillId="6" borderId="92" xfId="2" applyNumberFormat="1" applyFont="1" applyFill="1" applyBorder="1" applyAlignment="1" applyProtection="1"/>
    <xf numFmtId="170" fontId="22" fillId="6" borderId="94" xfId="2" applyNumberFormat="1" applyFont="1" applyFill="1" applyBorder="1" applyAlignment="1" applyProtection="1"/>
    <xf numFmtId="170" fontId="22" fillId="6" borderId="37" xfId="2" applyNumberFormat="1" applyFont="1" applyFill="1" applyBorder="1" applyAlignment="1" applyProtection="1"/>
    <xf numFmtId="0" fontId="22" fillId="6" borderId="20" xfId="8" applyFont="1" applyFill="1" applyBorder="1"/>
    <xf numFmtId="0" fontId="22" fillId="6" borderId="0" xfId="8" applyFont="1" applyFill="1"/>
    <xf numFmtId="9" fontId="22" fillId="6" borderId="10" xfId="14" applyFont="1" applyFill="1" applyBorder="1" applyAlignment="1" applyProtection="1"/>
    <xf numFmtId="0" fontId="13" fillId="6" borderId="20" xfId="8" applyFont="1" applyFill="1" applyBorder="1"/>
    <xf numFmtId="9" fontId="22" fillId="6" borderId="29" xfId="14" applyFont="1" applyFill="1" applyBorder="1" applyAlignment="1" applyProtection="1"/>
    <xf numFmtId="0" fontId="22" fillId="6" borderId="10" xfId="8" applyFont="1" applyFill="1" applyBorder="1"/>
    <xf numFmtId="1" fontId="22" fillId="6" borderId="10" xfId="8" applyNumberFormat="1" applyFont="1" applyFill="1" applyBorder="1"/>
    <xf numFmtId="0" fontId="22" fillId="6" borderId="66" xfId="8" applyFont="1" applyFill="1" applyBorder="1"/>
    <xf numFmtId="0" fontId="22" fillId="6" borderId="6" xfId="8" applyFont="1" applyFill="1" applyBorder="1"/>
    <xf numFmtId="9" fontId="22" fillId="6" borderId="30" xfId="14" applyFont="1" applyFill="1" applyBorder="1" applyAlignment="1" applyProtection="1"/>
    <xf numFmtId="0" fontId="13" fillId="6" borderId="34" xfId="8" applyFont="1" applyFill="1" applyBorder="1"/>
    <xf numFmtId="0" fontId="22" fillId="6" borderId="39" xfId="8" applyFont="1" applyFill="1" applyBorder="1"/>
    <xf numFmtId="0" fontId="61" fillId="7" borderId="0" xfId="8" applyFont="1" applyFill="1"/>
    <xf numFmtId="0" fontId="11" fillId="6" borderId="16" xfId="8" applyFont="1" applyFill="1" applyBorder="1"/>
    <xf numFmtId="0" fontId="11" fillId="6" borderId="84" xfId="8" applyFont="1" applyFill="1" applyBorder="1"/>
    <xf numFmtId="0" fontId="22" fillId="4" borderId="84" xfId="8" applyFont="1" applyFill="1" applyBorder="1"/>
    <xf numFmtId="0" fontId="13" fillId="6" borderId="66" xfId="8" applyFont="1" applyFill="1" applyBorder="1"/>
    <xf numFmtId="9" fontId="22" fillId="6" borderId="31" xfId="14" applyFont="1" applyFill="1" applyBorder="1" applyAlignment="1" applyProtection="1"/>
    <xf numFmtId="0" fontId="22" fillId="6" borderId="30" xfId="8" applyFont="1" applyFill="1" applyBorder="1"/>
    <xf numFmtId="0" fontId="11" fillId="11" borderId="62" xfId="8" applyFont="1" applyFill="1" applyBorder="1"/>
    <xf numFmtId="0" fontId="11" fillId="11" borderId="63" xfId="8" applyFont="1" applyFill="1" applyBorder="1"/>
    <xf numFmtId="0" fontId="11" fillId="11" borderId="64" xfId="8" applyFont="1" applyFill="1" applyBorder="1"/>
    <xf numFmtId="0" fontId="22" fillId="11" borderId="90" xfId="8" applyFont="1" applyFill="1" applyBorder="1"/>
    <xf numFmtId="0" fontId="30" fillId="11" borderId="62" xfId="8" applyFont="1" applyFill="1" applyBorder="1"/>
    <xf numFmtId="0" fontId="27" fillId="11" borderId="63" xfId="8" applyFont="1" applyFill="1" applyBorder="1"/>
    <xf numFmtId="0" fontId="27" fillId="11" borderId="64" xfId="8" applyFont="1" applyFill="1" applyBorder="1"/>
    <xf numFmtId="0" fontId="22" fillId="6" borderId="91" xfId="8" applyFont="1" applyFill="1" applyBorder="1"/>
    <xf numFmtId="0" fontId="22" fillId="6" borderId="92" xfId="8" applyFont="1" applyFill="1" applyBorder="1"/>
    <xf numFmtId="0" fontId="22" fillId="6" borderId="28" xfId="8" applyFont="1" applyFill="1" applyBorder="1"/>
    <xf numFmtId="0" fontId="22" fillId="6" borderId="43" xfId="8" applyFont="1" applyFill="1" applyBorder="1"/>
    <xf numFmtId="0" fontId="11" fillId="11" borderId="17" xfId="8" applyFont="1" applyFill="1" applyBorder="1"/>
    <xf numFmtId="0" fontId="11" fillId="11" borderId="3" xfId="8" applyFont="1" applyFill="1" applyBorder="1"/>
    <xf numFmtId="0" fontId="22" fillId="11" borderId="3" xfId="8" applyFont="1" applyFill="1" applyBorder="1"/>
    <xf numFmtId="0" fontId="28" fillId="11" borderId="17" xfId="8" applyFont="1" applyFill="1" applyBorder="1"/>
    <xf numFmtId="0" fontId="22" fillId="6" borderId="35" xfId="8" applyFont="1" applyFill="1" applyBorder="1"/>
    <xf numFmtId="0" fontId="22" fillId="6" borderId="31" xfId="8" applyFont="1" applyFill="1" applyBorder="1"/>
    <xf numFmtId="0" fontId="22" fillId="6" borderId="32" xfId="8" applyFont="1" applyFill="1" applyBorder="1"/>
    <xf numFmtId="0" fontId="3" fillId="24" borderId="0" xfId="65" applyFill="1"/>
    <xf numFmtId="176" fontId="10" fillId="25" borderId="11" xfId="0" applyNumberFormat="1" applyFont="1" applyFill="1" applyBorder="1" applyAlignment="1" applyProtection="1">
      <alignment horizontal="right"/>
      <protection locked="0"/>
    </xf>
    <xf numFmtId="176" fontId="10" fillId="28" borderId="68" xfId="0" applyNumberFormat="1" applyFont="1" applyFill="1" applyBorder="1" applyAlignment="1" applyProtection="1">
      <alignment horizontal="right"/>
      <protection locked="0"/>
    </xf>
    <xf numFmtId="176" fontId="10" fillId="28" borderId="13" xfId="0" applyNumberFormat="1" applyFont="1" applyFill="1" applyBorder="1" applyAlignment="1" applyProtection="1">
      <alignment horizontal="right"/>
      <protection locked="0"/>
    </xf>
    <xf numFmtId="176" fontId="10" fillId="28" borderId="41" xfId="0" applyNumberFormat="1" applyFont="1" applyFill="1" applyBorder="1" applyAlignment="1" applyProtection="1">
      <alignment horizontal="right"/>
      <protection locked="0"/>
    </xf>
    <xf numFmtId="2" fontId="10" fillId="28" borderId="18" xfId="0" applyNumberFormat="1" applyFont="1" applyFill="1" applyBorder="1" applyAlignment="1" applyProtection="1">
      <alignment horizontal="right"/>
      <protection locked="0"/>
    </xf>
    <xf numFmtId="2" fontId="10" fillId="28" borderId="81" xfId="0" applyNumberFormat="1" applyFont="1" applyFill="1" applyBorder="1" applyAlignment="1" applyProtection="1">
      <alignment horizontal="right"/>
      <protection locked="0"/>
    </xf>
    <xf numFmtId="0" fontId="22" fillId="11" borderId="1" xfId="0" applyFont="1" applyFill="1" applyBorder="1"/>
    <xf numFmtId="176" fontId="10" fillId="3" borderId="10" xfId="0" applyNumberFormat="1" applyFont="1" applyFill="1" applyBorder="1" applyAlignment="1" applyProtection="1">
      <alignment horizontal="right"/>
      <protection locked="0"/>
    </xf>
    <xf numFmtId="176" fontId="10" fillId="23" borderId="68" xfId="0" applyNumberFormat="1" applyFont="1" applyFill="1" applyBorder="1" applyAlignment="1" applyProtection="1">
      <alignment horizontal="right"/>
      <protection locked="0"/>
    </xf>
    <xf numFmtId="176" fontId="10" fillId="23" borderId="41" xfId="0" applyNumberFormat="1" applyFont="1" applyFill="1" applyBorder="1" applyAlignment="1" applyProtection="1">
      <alignment horizontal="right"/>
      <protection locked="0"/>
    </xf>
    <xf numFmtId="2" fontId="10" fillId="23" borderId="18" xfId="0" applyNumberFormat="1" applyFont="1" applyFill="1" applyBorder="1" applyAlignment="1" applyProtection="1">
      <alignment horizontal="right"/>
      <protection locked="0"/>
    </xf>
    <xf numFmtId="2" fontId="10" fillId="23" borderId="81" xfId="0" applyNumberFormat="1" applyFont="1" applyFill="1" applyBorder="1" applyAlignment="1" applyProtection="1">
      <alignment horizontal="right"/>
      <protection locked="0"/>
    </xf>
    <xf numFmtId="0" fontId="16" fillId="28" borderId="45" xfId="7" applyFont="1" applyFill="1" applyBorder="1" applyAlignment="1" applyProtection="1">
      <alignment horizontal="left"/>
      <protection locked="0"/>
    </xf>
    <xf numFmtId="0" fontId="16" fillId="28" borderId="5" xfId="7" applyFont="1" applyFill="1" applyBorder="1" applyAlignment="1" applyProtection="1">
      <alignment horizontal="left"/>
      <protection locked="0"/>
    </xf>
    <xf numFmtId="0" fontId="58" fillId="0" borderId="0" xfId="0" applyFont="1" applyAlignment="1" applyProtection="1">
      <alignment horizontal="center"/>
      <protection locked="0"/>
    </xf>
    <xf numFmtId="169" fontId="16" fillId="26" borderId="44" xfId="7" applyNumberFormat="1" applyFont="1" applyFill="1" applyBorder="1" applyAlignment="1" applyProtection="1">
      <alignment horizontal="center" wrapText="1"/>
      <protection locked="0"/>
    </xf>
    <xf numFmtId="0" fontId="13" fillId="0" borderId="45" xfId="7" applyBorder="1" applyProtection="1">
      <protection locked="0"/>
    </xf>
    <xf numFmtId="0" fontId="16" fillId="0" borderId="45" xfId="7" applyFont="1" applyBorder="1" applyAlignment="1" applyProtection="1">
      <alignment horizontal="center"/>
      <protection locked="0"/>
    </xf>
    <xf numFmtId="0" fontId="13" fillId="0" borderId="5" xfId="7" applyBorder="1" applyProtection="1">
      <protection locked="0"/>
    </xf>
    <xf numFmtId="0" fontId="9" fillId="0" borderId="5" xfId="7" applyFont="1" applyBorder="1" applyAlignment="1" applyProtection="1">
      <alignment horizontal="center"/>
      <protection locked="0"/>
    </xf>
    <xf numFmtId="49" fontId="11" fillId="3" borderId="40" xfId="0" applyNumberFormat="1" applyFont="1" applyFill="1" applyBorder="1" applyAlignment="1" applyProtection="1">
      <alignment horizontal="right"/>
      <protection locked="0"/>
    </xf>
    <xf numFmtId="49" fontId="11" fillId="3" borderId="45" xfId="0" applyNumberFormat="1" applyFont="1" applyFill="1" applyBorder="1" applyAlignment="1" applyProtection="1">
      <alignment horizontal="right"/>
      <protection locked="0"/>
    </xf>
    <xf numFmtId="49" fontId="10" fillId="3" borderId="5" xfId="0" applyNumberFormat="1" applyFont="1" applyFill="1" applyBorder="1" applyAlignment="1" applyProtection="1">
      <alignment horizontal="right"/>
      <protection locked="0"/>
    </xf>
    <xf numFmtId="0" fontId="11" fillId="3" borderId="85" xfId="3" applyNumberFormat="1" applyFont="1" applyFill="1" applyBorder="1" applyAlignment="1" applyProtection="1">
      <alignment horizontal="center"/>
      <protection locked="0"/>
    </xf>
    <xf numFmtId="4" fontId="10" fillId="3" borderId="3" xfId="0" applyNumberFormat="1" applyFont="1" applyFill="1" applyBorder="1" applyAlignment="1" applyProtection="1">
      <alignment horizontal="center"/>
      <protection locked="0"/>
    </xf>
    <xf numFmtId="4" fontId="10" fillId="11" borderId="85" xfId="1" applyNumberFormat="1" applyFont="1" applyFill="1" applyBorder="1" applyAlignment="1" applyProtection="1">
      <alignment horizontal="center"/>
    </xf>
    <xf numFmtId="4" fontId="10" fillId="11" borderId="12" xfId="1" applyNumberFormat="1" applyFont="1" applyFill="1" applyBorder="1" applyAlignment="1" applyProtection="1">
      <alignment horizontal="center"/>
    </xf>
    <xf numFmtId="4" fontId="10" fillId="11" borderId="79" xfId="1" applyNumberFormat="1" applyFont="1" applyFill="1" applyBorder="1" applyAlignment="1" applyProtection="1">
      <alignment horizontal="center"/>
    </xf>
    <xf numFmtId="43" fontId="10" fillId="11" borderId="12" xfId="1" applyFont="1" applyFill="1" applyBorder="1" applyAlignment="1" applyProtection="1">
      <alignment horizontal="center"/>
    </xf>
    <xf numFmtId="43" fontId="10" fillId="11" borderId="40" xfId="1" applyFont="1" applyFill="1" applyBorder="1" applyAlignment="1" applyProtection="1">
      <alignment horizontal="center"/>
    </xf>
    <xf numFmtId="8" fontId="16" fillId="26" borderId="41" xfId="3" applyNumberFormat="1" applyFont="1" applyFill="1" applyBorder="1" applyAlignment="1" applyProtection="1">
      <alignment horizontal="center"/>
      <protection locked="0"/>
    </xf>
    <xf numFmtId="0" fontId="15" fillId="11" borderId="0" xfId="0" applyFont="1" applyFill="1" applyAlignment="1">
      <alignment horizontal="center"/>
    </xf>
    <xf numFmtId="0" fontId="82" fillId="11" borderId="0" xfId="0" applyFont="1" applyFill="1"/>
    <xf numFmtId="0" fontId="83" fillId="2" borderId="0" xfId="0" applyFont="1" applyFill="1"/>
    <xf numFmtId="0" fontId="55" fillId="2" borderId="18" xfId="0" applyFont="1" applyFill="1" applyBorder="1" applyAlignment="1">
      <alignment horizontal="centerContinuous" wrapText="1"/>
    </xf>
    <xf numFmtId="0" fontId="8" fillId="11" borderId="53" xfId="0" applyFont="1" applyFill="1" applyBorder="1" applyAlignment="1">
      <alignment horizontal="center" wrapText="1"/>
    </xf>
    <xf numFmtId="0" fontId="83" fillId="0" borderId="0" xfId="0" applyFont="1"/>
    <xf numFmtId="14" fontId="0" fillId="0" borderId="0" xfId="0" applyNumberFormat="1"/>
    <xf numFmtId="1" fontId="10" fillId="28" borderId="38" xfId="0" applyNumberFormat="1" applyFont="1" applyFill="1" applyBorder="1" applyAlignment="1" applyProtection="1">
      <alignment horizontal="center"/>
      <protection locked="0"/>
    </xf>
    <xf numFmtId="1" fontId="10" fillId="28" borderId="42" xfId="0" applyNumberFormat="1" applyFont="1" applyFill="1" applyBorder="1" applyAlignment="1" applyProtection="1">
      <alignment horizontal="center"/>
      <protection locked="0"/>
    </xf>
    <xf numFmtId="10" fontId="79" fillId="45" borderId="153" xfId="63" applyNumberFormat="1" applyBorder="1" applyAlignment="1" applyProtection="1">
      <alignment horizontal="left"/>
    </xf>
    <xf numFmtId="49" fontId="11" fillId="3" borderId="40" xfId="0" applyNumberFormat="1" applyFont="1" applyFill="1" applyBorder="1" applyAlignment="1" applyProtection="1">
      <alignment horizontal="center"/>
      <protection locked="0"/>
    </xf>
    <xf numFmtId="44" fontId="11" fillId="3" borderId="45" xfId="3" applyFont="1" applyFill="1" applyBorder="1" applyAlignment="1" applyProtection="1">
      <alignment horizontal="center"/>
      <protection locked="0"/>
    </xf>
    <xf numFmtId="0" fontId="10" fillId="2" borderId="17" xfId="0" applyFont="1" applyFill="1" applyBorder="1"/>
    <xf numFmtId="10" fontId="0" fillId="0" borderId="47" xfId="0" applyNumberFormat="1" applyBorder="1" applyAlignment="1" applyProtection="1">
      <alignment horizontal="center"/>
      <protection locked="0"/>
    </xf>
    <xf numFmtId="0" fontId="84" fillId="21" borderId="39" xfId="0" applyFont="1" applyFill="1" applyBorder="1" applyAlignment="1" applyProtection="1">
      <alignment horizontal="right"/>
      <protection locked="0"/>
    </xf>
    <xf numFmtId="0" fontId="82" fillId="0" borderId="0" xfId="11" applyFont="1"/>
    <xf numFmtId="0" fontId="10" fillId="2" borderId="1" xfId="0" applyFont="1" applyFill="1" applyBorder="1" applyAlignment="1">
      <alignment horizontal="centerContinuous"/>
    </xf>
    <xf numFmtId="0" fontId="10" fillId="2" borderId="6" xfId="0" applyFont="1" applyFill="1" applyBorder="1" applyAlignment="1" applyProtection="1">
      <alignment horizontal="centerContinuous"/>
      <protection locked="0"/>
    </xf>
    <xf numFmtId="0" fontId="10" fillId="2" borderId="47" xfId="0" applyFont="1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11" fillId="3" borderId="43" xfId="0" applyFont="1" applyFill="1" applyBorder="1" applyAlignment="1" applyProtection="1">
      <alignment horizontal="center"/>
      <protection locked="0"/>
    </xf>
    <xf numFmtId="0" fontId="11" fillId="3" borderId="86" xfId="0" applyFont="1" applyFill="1" applyBorder="1" applyAlignment="1" applyProtection="1">
      <alignment horizontal="center"/>
      <protection locked="0"/>
    </xf>
    <xf numFmtId="43" fontId="10" fillId="3" borderId="1" xfId="1" applyFont="1" applyFill="1" applyBorder="1" applyAlignment="1" applyProtection="1">
      <alignment horizontal="center"/>
      <protection locked="0"/>
    </xf>
    <xf numFmtId="0" fontId="11" fillId="3" borderId="111" xfId="0" applyFont="1" applyFill="1" applyBorder="1" applyAlignment="1" applyProtection="1">
      <alignment horizontal="center"/>
      <protection locked="0"/>
    </xf>
    <xf numFmtId="43" fontId="10" fillId="3" borderId="39" xfId="1" applyFont="1" applyFill="1" applyBorder="1" applyAlignment="1" applyProtection="1">
      <alignment horizontal="center"/>
      <protection locked="0"/>
    </xf>
    <xf numFmtId="0" fontId="11" fillId="3" borderId="41" xfId="0" applyFont="1" applyFill="1" applyBorder="1" applyAlignment="1" applyProtection="1">
      <alignment horizontal="center"/>
      <protection locked="0"/>
    </xf>
    <xf numFmtId="43" fontId="10" fillId="3" borderId="41" xfId="1" applyFont="1" applyFill="1" applyBorder="1" applyAlignment="1" applyProtection="1">
      <alignment horizontal="center"/>
      <protection locked="0"/>
    </xf>
    <xf numFmtId="43" fontId="10" fillId="11" borderId="99" xfId="1" applyFont="1" applyFill="1" applyBorder="1" applyAlignment="1" applyProtection="1">
      <alignment horizontal="center"/>
    </xf>
    <xf numFmtId="43" fontId="10" fillId="11" borderId="41" xfId="1" applyFont="1" applyFill="1" applyBorder="1" applyAlignment="1" applyProtection="1">
      <alignment horizontal="center"/>
    </xf>
    <xf numFmtId="0" fontId="10" fillId="0" borderId="86" xfId="0" applyFont="1" applyBorder="1" applyProtection="1">
      <protection locked="0"/>
    </xf>
    <xf numFmtId="0" fontId="0" fillId="0" borderId="99" xfId="0" applyBorder="1" applyAlignment="1" applyProtection="1">
      <alignment horizontal="center"/>
      <protection locked="0"/>
    </xf>
    <xf numFmtId="2" fontId="0" fillId="0" borderId="0" xfId="0" applyNumberFormat="1"/>
    <xf numFmtId="0" fontId="13" fillId="3" borderId="10" xfId="64" applyFont="1" applyFill="1" applyBorder="1" applyAlignment="1">
      <alignment horizontal="center" vertical="center"/>
    </xf>
    <xf numFmtId="0" fontId="13" fillId="3" borderId="29" xfId="64" applyFont="1" applyFill="1" applyBorder="1" applyAlignment="1">
      <alignment horizontal="center" vertical="center"/>
    </xf>
    <xf numFmtId="0" fontId="13" fillId="3" borderId="5" xfId="64" applyFont="1" applyFill="1" applyBorder="1" applyAlignment="1">
      <alignment horizontal="center" vertical="center"/>
    </xf>
    <xf numFmtId="0" fontId="10" fillId="4" borderId="24" xfId="8" applyFont="1" applyFill="1" applyBorder="1" applyAlignment="1">
      <alignment horizontal="center"/>
    </xf>
    <xf numFmtId="0" fontId="10" fillId="4" borderId="1" xfId="8" applyFont="1" applyFill="1" applyBorder="1" applyAlignment="1">
      <alignment horizontal="center"/>
    </xf>
    <xf numFmtId="0" fontId="8" fillId="4" borderId="46" xfId="8" applyFont="1" applyFill="1" applyBorder="1" applyAlignment="1">
      <alignment horizontal="center"/>
    </xf>
    <xf numFmtId="0" fontId="8" fillId="4" borderId="84" xfId="8" applyFont="1" applyFill="1" applyBorder="1" applyAlignment="1">
      <alignment horizontal="center"/>
    </xf>
    <xf numFmtId="49" fontId="11" fillId="3" borderId="40" xfId="8" applyNumberFormat="1" applyFont="1" applyFill="1" applyBorder="1" applyAlignment="1">
      <alignment horizontal="center"/>
    </xf>
    <xf numFmtId="49" fontId="11" fillId="3" borderId="39" xfId="8" applyNumberFormat="1" applyFont="1" applyFill="1" applyBorder="1" applyAlignment="1">
      <alignment horizontal="center"/>
    </xf>
    <xf numFmtId="0" fontId="13" fillId="3" borderId="10" xfId="64" applyFont="1" applyFill="1" applyBorder="1" applyAlignment="1">
      <alignment horizontal="center"/>
    </xf>
    <xf numFmtId="0" fontId="13" fillId="3" borderId="29" xfId="64" applyFont="1" applyFill="1" applyBorder="1" applyAlignment="1">
      <alignment horizontal="center"/>
    </xf>
    <xf numFmtId="0" fontId="29" fillId="2" borderId="1" xfId="8" applyFont="1" applyFill="1" applyBorder="1" applyAlignment="1">
      <alignment horizontal="center" vertical="top"/>
    </xf>
    <xf numFmtId="0" fontId="29" fillId="2" borderId="0" xfId="8" applyFont="1" applyFill="1" applyAlignment="1">
      <alignment horizontal="center" vertical="top"/>
    </xf>
    <xf numFmtId="0" fontId="11" fillId="31" borderId="1" xfId="64" applyFont="1" applyFill="1" applyBorder="1" applyAlignment="1">
      <alignment horizontal="center" vertical="center"/>
    </xf>
    <xf numFmtId="0" fontId="11" fillId="31" borderId="2" xfId="64" applyFont="1" applyFill="1" applyBorder="1" applyAlignment="1">
      <alignment horizontal="center" vertical="center"/>
    </xf>
    <xf numFmtId="0" fontId="10" fillId="31" borderId="41" xfId="64" applyFont="1" applyFill="1" applyBorder="1" applyAlignment="1">
      <alignment horizontal="center" vertical="center"/>
    </xf>
    <xf numFmtId="0" fontId="10" fillId="3" borderId="100" xfId="64" applyFont="1" applyFill="1" applyBorder="1" applyAlignment="1">
      <alignment horizontal="center" vertical="center"/>
    </xf>
    <xf numFmtId="0" fontId="10" fillId="3" borderId="78" xfId="64" applyFont="1" applyFill="1" applyBorder="1" applyAlignment="1">
      <alignment horizontal="center" vertical="center"/>
    </xf>
    <xf numFmtId="0" fontId="10" fillId="3" borderId="40" xfId="64" applyFont="1" applyFill="1" applyBorder="1" applyAlignment="1">
      <alignment horizontal="center" vertical="center"/>
    </xf>
    <xf numFmtId="0" fontId="10" fillId="3" borderId="39" xfId="64" applyFont="1" applyFill="1" applyBorder="1" applyAlignment="1">
      <alignment horizontal="center" vertical="center"/>
    </xf>
    <xf numFmtId="0" fontId="11" fillId="3" borderId="41" xfId="64" applyFont="1" applyFill="1" applyBorder="1" applyAlignment="1">
      <alignment horizontal="center" vertical="center" wrapText="1"/>
    </xf>
    <xf numFmtId="0" fontId="11" fillId="3" borderId="95" xfId="64" applyFont="1" applyFill="1" applyBorder="1" applyAlignment="1">
      <alignment horizontal="center" vertical="center" wrapText="1"/>
    </xf>
    <xf numFmtId="0" fontId="11" fillId="31" borderId="41" xfId="64" applyFont="1" applyFill="1" applyBorder="1" applyAlignment="1">
      <alignment horizontal="center" vertical="center"/>
    </xf>
    <xf numFmtId="0" fontId="11" fillId="31" borderId="95" xfId="64" applyFont="1" applyFill="1" applyBorder="1" applyAlignment="1">
      <alignment horizontal="center" vertical="center"/>
    </xf>
    <xf numFmtId="0" fontId="3" fillId="3" borderId="100" xfId="64" applyFill="1" applyBorder="1" applyAlignment="1">
      <alignment horizontal="center" vertical="center"/>
    </xf>
    <xf numFmtId="0" fontId="3" fillId="3" borderId="78" xfId="64" applyFill="1" applyBorder="1" applyAlignment="1">
      <alignment horizontal="center" vertical="center"/>
    </xf>
    <xf numFmtId="0" fontId="3" fillId="3" borderId="21" xfId="64" applyFill="1" applyBorder="1" applyAlignment="1">
      <alignment horizontal="center" vertical="center"/>
    </xf>
    <xf numFmtId="0" fontId="3" fillId="3" borderId="0" xfId="64" applyFill="1" applyAlignment="1">
      <alignment horizontal="center" vertical="center"/>
    </xf>
    <xf numFmtId="0" fontId="54" fillId="30" borderId="100" xfId="64" applyFont="1" applyFill="1" applyBorder="1" applyAlignment="1">
      <alignment horizontal="center" vertical="center"/>
    </xf>
    <xf numFmtId="0" fontId="54" fillId="30" borderId="78" xfId="64" applyFont="1" applyFill="1" applyBorder="1" applyAlignment="1">
      <alignment horizontal="center" vertical="center"/>
    </xf>
    <xf numFmtId="0" fontId="54" fillId="30" borderId="101" xfId="64" applyFont="1" applyFill="1" applyBorder="1" applyAlignment="1">
      <alignment horizontal="center" vertical="center"/>
    </xf>
    <xf numFmtId="0" fontId="54" fillId="30" borderId="21" xfId="64" applyFont="1" applyFill="1" applyBorder="1" applyAlignment="1">
      <alignment horizontal="center" vertical="center"/>
    </xf>
    <xf numFmtId="0" fontId="54" fillId="30" borderId="39" xfId="64" applyFont="1" applyFill="1" applyBorder="1" applyAlignment="1">
      <alignment horizontal="center" vertical="center"/>
    </xf>
    <xf numFmtId="0" fontId="54" fillId="30" borderId="45" xfId="64" applyFont="1" applyFill="1" applyBorder="1" applyAlignment="1">
      <alignment horizontal="center" vertical="center"/>
    </xf>
    <xf numFmtId="1" fontId="10" fillId="3" borderId="28" xfId="64" applyNumberFormat="1" applyFont="1" applyFill="1" applyBorder="1" applyAlignment="1">
      <alignment horizontal="center"/>
    </xf>
    <xf numFmtId="1" fontId="10" fillId="3" borderId="94" xfId="64" applyNumberFormat="1" applyFont="1" applyFill="1" applyBorder="1" applyAlignment="1">
      <alignment horizontal="center"/>
    </xf>
    <xf numFmtId="1" fontId="10" fillId="3" borderId="131" xfId="64" applyNumberFormat="1" applyFont="1" applyFill="1" applyBorder="1" applyAlignment="1">
      <alignment horizontal="center"/>
    </xf>
    <xf numFmtId="0" fontId="70" fillId="0" borderId="0" xfId="65" applyFont="1" applyAlignment="1">
      <alignment horizontal="right"/>
    </xf>
    <xf numFmtId="0" fontId="54" fillId="0" borderId="0" xfId="65" applyFont="1" applyAlignment="1">
      <alignment horizontal="right"/>
    </xf>
    <xf numFmtId="44" fontId="60" fillId="0" borderId="0" xfId="5" applyFont="1" applyFill="1" applyBorder="1" applyAlignment="1" applyProtection="1">
      <alignment horizontal="center"/>
    </xf>
    <xf numFmtId="0" fontId="15" fillId="2" borderId="87" xfId="64" applyFont="1" applyFill="1" applyBorder="1" applyAlignment="1">
      <alignment horizontal="center"/>
    </xf>
    <xf numFmtId="0" fontId="15" fillId="2" borderId="122" xfId="64" applyFont="1" applyFill="1" applyBorder="1" applyAlignment="1">
      <alignment horizontal="center"/>
    </xf>
    <xf numFmtId="0" fontId="15" fillId="2" borderId="129" xfId="64" applyFont="1" applyFill="1" applyBorder="1" applyAlignment="1">
      <alignment horizontal="center"/>
    </xf>
    <xf numFmtId="0" fontId="15" fillId="2" borderId="124" xfId="64" applyFont="1" applyFill="1" applyBorder="1" applyAlignment="1">
      <alignment horizontal="center"/>
    </xf>
    <xf numFmtId="0" fontId="15" fillId="2" borderId="59" xfId="64" applyFont="1" applyFill="1" applyBorder="1" applyAlignment="1">
      <alignment horizontal="center"/>
    </xf>
    <xf numFmtId="0" fontId="10" fillId="0" borderId="21" xfId="65" applyFont="1" applyBorder="1" applyAlignment="1">
      <alignment horizontal="center" wrapText="1"/>
    </xf>
    <xf numFmtId="0" fontId="10" fillId="0" borderId="21" xfId="65" applyFont="1" applyBorder="1" applyAlignment="1">
      <alignment horizontal="center"/>
    </xf>
    <xf numFmtId="0" fontId="8" fillId="37" borderId="30" xfId="8" applyFont="1" applyFill="1" applyBorder="1" applyAlignment="1">
      <alignment horizontal="center"/>
    </xf>
    <xf numFmtId="0" fontId="8" fillId="37" borderId="31" xfId="8" applyFont="1" applyFill="1" applyBorder="1" applyAlignment="1">
      <alignment horizontal="center"/>
    </xf>
    <xf numFmtId="0" fontId="15" fillId="43" borderId="48" xfId="64" applyFont="1" applyFill="1" applyBorder="1" applyAlignment="1">
      <alignment horizontal="center"/>
    </xf>
    <xf numFmtId="0" fontId="15" fillId="43" borderId="25" xfId="64" applyFont="1" applyFill="1" applyBorder="1" applyAlignment="1">
      <alignment horizontal="center"/>
    </xf>
    <xf numFmtId="0" fontId="15" fillId="43" borderId="126" xfId="64" applyFont="1" applyFill="1" applyBorder="1" applyAlignment="1">
      <alignment horizontal="center"/>
    </xf>
    <xf numFmtId="0" fontId="15" fillId="43" borderId="127" xfId="64" applyFont="1" applyFill="1" applyBorder="1" applyAlignment="1">
      <alignment horizontal="center"/>
    </xf>
    <xf numFmtId="0" fontId="15" fillId="43" borderId="126" xfId="64" applyFont="1" applyFill="1" applyBorder="1" applyAlignment="1">
      <alignment horizontal="center" wrapText="1"/>
    </xf>
    <xf numFmtId="0" fontId="15" fillId="43" borderId="25" xfId="64" applyFont="1" applyFill="1" applyBorder="1" applyAlignment="1">
      <alignment horizontal="center" wrapText="1"/>
    </xf>
    <xf numFmtId="0" fontId="15" fillId="43" borderId="114" xfId="64" applyFont="1" applyFill="1" applyBorder="1" applyAlignment="1">
      <alignment horizontal="center" wrapText="1"/>
    </xf>
    <xf numFmtId="0" fontId="10" fillId="2" borderId="3" xfId="8" applyFont="1" applyFill="1" applyBorder="1" applyAlignment="1">
      <alignment horizontal="center"/>
    </xf>
    <xf numFmtId="0" fontId="10" fillId="2" borderId="18" xfId="8" applyFont="1" applyFill="1" applyBorder="1" applyAlignment="1">
      <alignment horizontal="center"/>
    </xf>
    <xf numFmtId="0" fontId="10" fillId="46" borderId="24" xfId="8" applyFont="1" applyFill="1" applyBorder="1" applyAlignment="1">
      <alignment horizontal="center"/>
    </xf>
    <xf numFmtId="0" fontId="10" fillId="46" borderId="1" xfId="8" applyFont="1" applyFill="1" applyBorder="1" applyAlignment="1">
      <alignment horizontal="center"/>
    </xf>
    <xf numFmtId="0" fontId="10" fillId="46" borderId="59" xfId="8" applyFont="1" applyFill="1" applyBorder="1" applyAlignment="1">
      <alignment horizontal="center"/>
    </xf>
    <xf numFmtId="0" fontId="16" fillId="46" borderId="7" xfId="8" applyFont="1" applyFill="1" applyBorder="1" applyAlignment="1">
      <alignment horizontal="center"/>
    </xf>
    <xf numFmtId="0" fontId="16" fillId="46" borderId="6" xfId="8" applyFont="1" applyFill="1" applyBorder="1" applyAlignment="1">
      <alignment horizontal="center"/>
    </xf>
    <xf numFmtId="0" fontId="16" fillId="46" borderId="109" xfId="8" applyFont="1" applyFill="1" applyBorder="1" applyAlignment="1">
      <alignment horizontal="center"/>
    </xf>
    <xf numFmtId="0" fontId="25" fillId="11" borderId="66" xfId="8" applyFont="1" applyFill="1" applyBorder="1" applyAlignment="1">
      <alignment horizontal="center"/>
    </xf>
    <xf numFmtId="0" fontId="25" fillId="11" borderId="6" xfId="8" applyFont="1" applyFill="1" applyBorder="1" applyAlignment="1">
      <alignment horizontal="center"/>
    </xf>
    <xf numFmtId="0" fontId="11" fillId="6" borderId="87" xfId="8" applyFont="1" applyFill="1" applyBorder="1" applyAlignment="1">
      <alignment horizontal="center"/>
    </xf>
    <xf numFmtId="0" fontId="11" fillId="6" borderId="63" xfId="8" applyFont="1" applyFill="1" applyBorder="1" applyAlignment="1">
      <alignment horizontal="center"/>
    </xf>
    <xf numFmtId="170" fontId="22" fillId="6" borderId="89" xfId="2" applyNumberFormat="1" applyFont="1" applyFill="1" applyBorder="1" applyAlignment="1" applyProtection="1">
      <alignment horizontal="right"/>
    </xf>
    <xf numFmtId="0" fontId="22" fillId="6" borderId="10" xfId="8" applyFont="1" applyFill="1" applyBorder="1" applyAlignment="1">
      <alignment horizontal="right"/>
    </xf>
    <xf numFmtId="0" fontId="22" fillId="6" borderId="29" xfId="8" applyFont="1" applyFill="1" applyBorder="1" applyAlignment="1">
      <alignment horizontal="right"/>
    </xf>
    <xf numFmtId="168" fontId="22" fillId="6" borderId="10" xfId="8" applyNumberFormat="1" applyFont="1" applyFill="1" applyBorder="1" applyAlignment="1">
      <alignment horizontal="center"/>
    </xf>
    <xf numFmtId="168" fontId="22" fillId="6" borderId="81" xfId="8" applyNumberFormat="1" applyFont="1" applyFill="1" applyBorder="1" applyAlignment="1">
      <alignment horizontal="center"/>
    </xf>
    <xf numFmtId="0" fontId="22" fillId="6" borderId="96" xfId="8" applyFont="1" applyFill="1" applyBorder="1" applyAlignment="1">
      <alignment horizontal="left" vertical="top" wrapText="1"/>
    </xf>
    <xf numFmtId="0" fontId="22" fillId="6" borderId="78" xfId="8" applyFont="1" applyFill="1" applyBorder="1" applyAlignment="1">
      <alignment horizontal="left" vertical="top" wrapText="1"/>
    </xf>
    <xf numFmtId="0" fontId="22" fillId="6" borderId="97" xfId="8" applyFont="1" applyFill="1" applyBorder="1" applyAlignment="1">
      <alignment horizontal="left" vertical="top" wrapText="1"/>
    </xf>
    <xf numFmtId="0" fontId="22" fillId="6" borderId="20" xfId="8" applyFont="1" applyFill="1" applyBorder="1" applyAlignment="1">
      <alignment horizontal="left" vertical="top" wrapText="1"/>
    </xf>
    <xf numFmtId="0" fontId="22" fillId="6" borderId="0" xfId="8" applyFont="1" applyFill="1" applyAlignment="1">
      <alignment horizontal="left" vertical="top" wrapText="1"/>
    </xf>
    <xf numFmtId="0" fontId="22" fillId="6" borderId="4" xfId="8" applyFont="1" applyFill="1" applyBorder="1" applyAlignment="1">
      <alignment horizontal="left" vertical="top" wrapText="1"/>
    </xf>
    <xf numFmtId="0" fontId="22" fillId="6" borderId="66" xfId="8" applyFont="1" applyFill="1" applyBorder="1" applyAlignment="1">
      <alignment horizontal="left" vertical="top" wrapText="1"/>
    </xf>
    <xf numFmtId="0" fontId="22" fillId="6" borderId="6" xfId="8" applyFont="1" applyFill="1" applyBorder="1" applyAlignment="1">
      <alignment horizontal="left" vertical="top" wrapText="1"/>
    </xf>
    <xf numFmtId="0" fontId="22" fillId="6" borderId="67" xfId="8" applyFont="1" applyFill="1" applyBorder="1" applyAlignment="1">
      <alignment horizontal="left" vertical="top" wrapText="1"/>
    </xf>
    <xf numFmtId="0" fontId="11" fillId="6" borderId="62" xfId="8" applyFont="1" applyFill="1" applyBorder="1" applyAlignment="1">
      <alignment horizontal="center"/>
    </xf>
    <xf numFmtId="0" fontId="11" fillId="6" borderId="64" xfId="8" applyFont="1" applyFill="1" applyBorder="1" applyAlignment="1">
      <alignment horizontal="center"/>
    </xf>
    <xf numFmtId="168" fontId="22" fillId="6" borderId="28" xfId="8" applyNumberFormat="1" applyFont="1" applyFill="1" applyBorder="1" applyAlignment="1">
      <alignment horizontal="center"/>
    </xf>
    <xf numFmtId="168" fontId="22" fillId="6" borderId="112" xfId="8" applyNumberFormat="1" applyFont="1" applyFill="1" applyBorder="1" applyAlignment="1">
      <alignment horizontal="center"/>
    </xf>
    <xf numFmtId="0" fontId="22" fillId="6" borderId="88" xfId="8" applyFont="1" applyFill="1" applyBorder="1" applyAlignment="1">
      <alignment horizontal="left" vertical="top" wrapText="1"/>
    </xf>
    <xf numFmtId="0" fontId="22" fillId="6" borderId="89" xfId="8" applyFont="1" applyFill="1" applyBorder="1" applyAlignment="1">
      <alignment horizontal="left" vertical="top" wrapText="1"/>
    </xf>
    <xf numFmtId="0" fontId="22" fillId="6" borderId="113" xfId="8" applyFont="1" applyFill="1" applyBorder="1" applyAlignment="1">
      <alignment horizontal="left" vertical="top" wrapText="1"/>
    </xf>
    <xf numFmtId="1" fontId="10" fillId="3" borderId="40" xfId="0" applyNumberFormat="1" applyFont="1" applyFill="1" applyBorder="1" applyAlignment="1" applyProtection="1">
      <alignment horizontal="center"/>
      <protection locked="0"/>
    </xf>
    <xf numFmtId="1" fontId="10" fillId="3" borderId="45" xfId="0" applyNumberFormat="1" applyFont="1" applyFill="1" applyBorder="1" applyAlignment="1" applyProtection="1">
      <alignment horizontal="center"/>
      <protection locked="0"/>
    </xf>
    <xf numFmtId="1" fontId="10" fillId="3" borderId="117" xfId="0" applyNumberFormat="1" applyFont="1" applyFill="1" applyBorder="1" applyAlignment="1" applyProtection="1">
      <alignment horizontal="center"/>
      <protection locked="0"/>
    </xf>
    <xf numFmtId="1" fontId="10" fillId="3" borderId="150" xfId="0" applyNumberFormat="1" applyFont="1" applyFill="1" applyBorder="1" applyAlignment="1" applyProtection="1">
      <alignment horizontal="center"/>
      <protection locked="0"/>
    </xf>
    <xf numFmtId="1" fontId="10" fillId="3" borderId="9" xfId="0" applyNumberFormat="1" applyFont="1" applyFill="1" applyBorder="1" applyAlignment="1" applyProtection="1">
      <alignment horizontal="center"/>
      <protection locked="0"/>
    </xf>
    <xf numFmtId="1" fontId="10" fillId="3" borderId="21" xfId="0" applyNumberFormat="1" applyFont="1" applyFill="1" applyBorder="1" applyAlignment="1" applyProtection="1">
      <alignment horizontal="center"/>
      <protection locked="0"/>
    </xf>
    <xf numFmtId="1" fontId="10" fillId="3" borderId="148" xfId="0" applyNumberFormat="1" applyFont="1" applyFill="1" applyBorder="1" applyAlignment="1" applyProtection="1">
      <alignment horizontal="center"/>
      <protection locked="0"/>
    </xf>
    <xf numFmtId="1" fontId="10" fillId="3" borderId="5" xfId="0" applyNumberFormat="1" applyFont="1" applyFill="1" applyBorder="1" applyAlignment="1" applyProtection="1">
      <alignment horizontal="center"/>
      <protection locked="0"/>
    </xf>
    <xf numFmtId="1" fontId="10" fillId="3" borderId="10" xfId="0" applyNumberFormat="1" applyFont="1" applyFill="1" applyBorder="1" applyAlignment="1" applyProtection="1">
      <alignment horizontal="center"/>
      <protection locked="0"/>
    </xf>
    <xf numFmtId="1" fontId="10" fillId="3" borderId="144" xfId="0" applyNumberFormat="1" applyFont="1" applyFill="1" applyBorder="1" applyAlignment="1" applyProtection="1">
      <alignment horizontal="center"/>
      <protection locked="0"/>
    </xf>
    <xf numFmtId="1" fontId="10" fillId="3" borderId="147" xfId="0" applyNumberFormat="1" applyFont="1" applyFill="1" applyBorder="1" applyAlignment="1" applyProtection="1">
      <alignment horizontal="center"/>
      <protection locked="0"/>
    </xf>
    <xf numFmtId="10" fontId="15" fillId="3" borderId="48" xfId="0" applyNumberFormat="1" applyFont="1" applyFill="1" applyBorder="1" applyAlignment="1" applyProtection="1">
      <alignment horizontal="center"/>
      <protection locked="0"/>
    </xf>
    <xf numFmtId="10" fontId="15" fillId="3" borderId="114" xfId="0" applyNumberFormat="1" applyFont="1" applyFill="1" applyBorder="1" applyAlignment="1" applyProtection="1">
      <alignment horizontal="center"/>
      <protection locked="0"/>
    </xf>
    <xf numFmtId="0" fontId="10" fillId="32" borderId="24" xfId="0" applyFont="1" applyFill="1" applyBorder="1" applyAlignment="1">
      <alignment horizontal="center"/>
    </xf>
    <xf numFmtId="0" fontId="10" fillId="32" borderId="2" xfId="0" applyFont="1" applyFill="1" applyBorder="1" applyAlignment="1">
      <alignment horizontal="center"/>
    </xf>
    <xf numFmtId="0" fontId="54" fillId="2" borderId="20" xfId="0" applyFont="1" applyFill="1" applyBorder="1" applyAlignment="1">
      <alignment horizontal="center" wrapText="1"/>
    </xf>
    <xf numFmtId="0" fontId="54" fillId="2" borderId="66" xfId="0" applyFont="1" applyFill="1" applyBorder="1" applyAlignment="1">
      <alignment horizontal="center" wrapText="1"/>
    </xf>
    <xf numFmtId="0" fontId="54" fillId="2" borderId="0" xfId="0" applyFont="1" applyFill="1" applyAlignment="1">
      <alignment horizontal="center" wrapText="1"/>
    </xf>
    <xf numFmtId="0" fontId="54" fillId="2" borderId="6" xfId="0" applyFont="1" applyFill="1" applyBorder="1" applyAlignment="1">
      <alignment horizontal="center" wrapText="1"/>
    </xf>
    <xf numFmtId="0" fontId="54" fillId="2" borderId="4" xfId="0" applyFont="1" applyFill="1" applyBorder="1" applyAlignment="1">
      <alignment horizontal="center" wrapText="1"/>
    </xf>
    <xf numFmtId="0" fontId="54" fillId="2" borderId="67" xfId="0" applyFont="1" applyFill="1" applyBorder="1" applyAlignment="1">
      <alignment horizontal="center" wrapText="1"/>
    </xf>
    <xf numFmtId="0" fontId="8" fillId="11" borderId="0" xfId="0" applyFont="1" applyFill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54" fillId="20" borderId="66" xfId="0" applyFont="1" applyFill="1" applyBorder="1" applyAlignment="1">
      <alignment horizontal="center"/>
    </xf>
    <xf numFmtId="0" fontId="54" fillId="20" borderId="6" xfId="0" applyFont="1" applyFill="1" applyBorder="1" applyAlignment="1">
      <alignment horizontal="center"/>
    </xf>
    <xf numFmtId="0" fontId="54" fillId="20" borderId="67" xfId="0" applyFont="1" applyFill="1" applyBorder="1" applyAlignment="1">
      <alignment horizontal="center"/>
    </xf>
    <xf numFmtId="0" fontId="36" fillId="31" borderId="29" xfId="0" applyFont="1" applyFill="1" applyBorder="1" applyAlignment="1">
      <alignment horizontal="center" vertical="center"/>
    </xf>
    <xf numFmtId="0" fontId="36" fillId="31" borderId="5" xfId="0" applyFont="1" applyFill="1" applyBorder="1" applyAlignment="1">
      <alignment horizontal="center" vertical="center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29" xfId="0" applyFont="1" applyFill="1" applyBorder="1" applyAlignment="1" applyProtection="1">
      <alignment horizontal="center" vertical="center"/>
      <protection locked="0"/>
    </xf>
    <xf numFmtId="0" fontId="60" fillId="38" borderId="20" xfId="0" applyFont="1" applyFill="1" applyBorder="1" applyAlignment="1">
      <alignment horizontal="center"/>
    </xf>
    <xf numFmtId="0" fontId="60" fillId="38" borderId="0" xfId="0" applyFont="1" applyFill="1" applyAlignment="1">
      <alignment horizontal="center"/>
    </xf>
    <xf numFmtId="0" fontId="60" fillId="38" borderId="66" xfId="0" applyFont="1" applyFill="1" applyBorder="1" applyAlignment="1">
      <alignment horizontal="center"/>
    </xf>
    <xf numFmtId="0" fontId="60" fillId="38" borderId="6" xfId="0" applyFont="1" applyFill="1" applyBorder="1" applyAlignment="1">
      <alignment horizontal="center"/>
    </xf>
    <xf numFmtId="0" fontId="11" fillId="3" borderId="70" xfId="0" applyFont="1" applyFill="1" applyBorder="1" applyAlignment="1" applyProtection="1">
      <alignment horizontal="center" vertical="center" wrapText="1"/>
      <protection locked="0"/>
    </xf>
    <xf numFmtId="0" fontId="11" fillId="3" borderId="41" xfId="0" applyFont="1" applyFill="1" applyBorder="1" applyAlignment="1" applyProtection="1">
      <alignment horizontal="center" vertical="center" wrapText="1"/>
      <protection locked="0"/>
    </xf>
    <xf numFmtId="0" fontId="0" fillId="11" borderId="21" xfId="0" applyFill="1" applyBorder="1" applyAlignment="1">
      <alignment horizontal="center" wrapText="1"/>
    </xf>
    <xf numFmtId="0" fontId="0" fillId="11" borderId="0" xfId="0" applyFill="1" applyAlignment="1">
      <alignment horizontal="center" wrapText="1"/>
    </xf>
    <xf numFmtId="0" fontId="0" fillId="11" borderId="4" xfId="0" applyFill="1" applyBorder="1" applyAlignment="1">
      <alignment horizontal="center" wrapText="1"/>
    </xf>
    <xf numFmtId="0" fontId="80" fillId="3" borderId="10" xfId="66" applyFill="1" applyBorder="1" applyAlignment="1" applyProtection="1">
      <alignment horizontal="center"/>
      <protection locked="0"/>
    </xf>
    <xf numFmtId="0" fontId="13" fillId="3" borderId="29" xfId="0" applyFont="1" applyFill="1" applyBorder="1" applyAlignment="1" applyProtection="1">
      <alignment horizontal="center"/>
      <protection locked="0"/>
    </xf>
    <xf numFmtId="0" fontId="0" fillId="3" borderId="100" xfId="0" applyFill="1" applyBorder="1" applyAlignment="1" applyProtection="1">
      <alignment horizontal="center" vertical="center"/>
      <protection locked="0"/>
    </xf>
    <xf numFmtId="0" fontId="0" fillId="3" borderId="78" xfId="0" applyFill="1" applyBorder="1" applyAlignment="1" applyProtection="1">
      <alignment horizontal="center" vertical="center"/>
      <protection locked="0"/>
    </xf>
    <xf numFmtId="0" fontId="0" fillId="3" borderId="101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0" fontId="11" fillId="31" borderId="100" xfId="0" applyFont="1" applyFill="1" applyBorder="1" applyAlignment="1">
      <alignment horizontal="center" vertical="center"/>
    </xf>
    <xf numFmtId="0" fontId="11" fillId="31" borderId="101" xfId="0" applyFont="1" applyFill="1" applyBorder="1" applyAlignment="1">
      <alignment horizontal="center" vertical="center"/>
    </xf>
    <xf numFmtId="0" fontId="11" fillId="31" borderId="21" xfId="0" applyFont="1" applyFill="1" applyBorder="1" applyAlignment="1">
      <alignment horizontal="center" vertical="center"/>
    </xf>
    <xf numFmtId="0" fontId="11" fillId="31" borderId="9" xfId="0" applyFont="1" applyFill="1" applyBorder="1" applyAlignment="1">
      <alignment horizontal="center" vertical="center"/>
    </xf>
    <xf numFmtId="0" fontId="11" fillId="31" borderId="40" xfId="0" applyFont="1" applyFill="1" applyBorder="1" applyAlignment="1">
      <alignment horizontal="center" vertical="center"/>
    </xf>
    <xf numFmtId="0" fontId="11" fillId="31" borderId="45" xfId="0" applyFont="1" applyFill="1" applyBorder="1" applyAlignment="1">
      <alignment horizontal="center" vertical="center"/>
    </xf>
    <xf numFmtId="0" fontId="36" fillId="31" borderId="100" xfId="0" applyFont="1" applyFill="1" applyBorder="1" applyAlignment="1">
      <alignment horizontal="center" vertical="center"/>
    </xf>
    <xf numFmtId="0" fontId="36" fillId="31" borderId="78" xfId="0" applyFont="1" applyFill="1" applyBorder="1" applyAlignment="1">
      <alignment horizontal="center" vertical="center"/>
    </xf>
    <xf numFmtId="0" fontId="36" fillId="31" borderId="101" xfId="0" applyFont="1" applyFill="1" applyBorder="1" applyAlignment="1">
      <alignment horizontal="center" vertical="center"/>
    </xf>
    <xf numFmtId="0" fontId="36" fillId="31" borderId="40" xfId="0" applyFont="1" applyFill="1" applyBorder="1" applyAlignment="1">
      <alignment horizontal="center" vertical="center"/>
    </xf>
    <xf numFmtId="0" fontId="36" fillId="31" borderId="39" xfId="0" applyFont="1" applyFill="1" applyBorder="1" applyAlignment="1">
      <alignment horizontal="center" vertical="center"/>
    </xf>
    <xf numFmtId="0" fontId="36" fillId="31" borderId="45" xfId="0" applyFont="1" applyFill="1" applyBorder="1" applyAlignment="1">
      <alignment horizontal="center" vertical="center"/>
    </xf>
    <xf numFmtId="164" fontId="54" fillId="24" borderId="100" xfId="0" applyNumberFormat="1" applyFont="1" applyFill="1" applyBorder="1" applyAlignment="1">
      <alignment horizontal="center" vertical="center"/>
    </xf>
    <xf numFmtId="164" fontId="54" fillId="24" borderId="101" xfId="0" applyNumberFormat="1" applyFont="1" applyFill="1" applyBorder="1" applyAlignment="1">
      <alignment horizontal="center" vertical="center"/>
    </xf>
    <xf numFmtId="164" fontId="54" fillId="24" borderId="40" xfId="0" applyNumberFormat="1" applyFont="1" applyFill="1" applyBorder="1" applyAlignment="1">
      <alignment horizontal="center" vertical="center"/>
    </xf>
    <xf numFmtId="164" fontId="54" fillId="24" borderId="45" xfId="0" applyNumberFormat="1" applyFont="1" applyFill="1" applyBorder="1" applyAlignment="1">
      <alignment horizontal="center" vertical="center"/>
    </xf>
    <xf numFmtId="0" fontId="29" fillId="3" borderId="100" xfId="0" applyFont="1" applyFill="1" applyBorder="1" applyAlignment="1" applyProtection="1">
      <alignment horizontal="center" vertical="center" wrapText="1"/>
      <protection locked="0"/>
    </xf>
    <xf numFmtId="0" fontId="29" fillId="3" borderId="78" xfId="0" applyFont="1" applyFill="1" applyBorder="1" applyAlignment="1" applyProtection="1">
      <alignment horizontal="center" vertical="center" wrapText="1"/>
      <protection locked="0"/>
    </xf>
    <xf numFmtId="0" fontId="29" fillId="3" borderId="101" xfId="0" applyFont="1" applyFill="1" applyBorder="1" applyAlignment="1" applyProtection="1">
      <alignment horizontal="center" vertical="center" wrapText="1"/>
      <protection locked="0"/>
    </xf>
    <xf numFmtId="0" fontId="29" fillId="3" borderId="21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Alignment="1" applyProtection="1">
      <alignment horizontal="center" vertical="center" wrapText="1"/>
      <protection locked="0"/>
    </xf>
    <xf numFmtId="0" fontId="29" fillId="3" borderId="9" xfId="0" applyFont="1" applyFill="1" applyBorder="1" applyAlignment="1" applyProtection="1">
      <alignment horizontal="center" vertical="center" wrapText="1"/>
      <protection locked="0"/>
    </xf>
    <xf numFmtId="0" fontId="29" fillId="3" borderId="40" xfId="0" applyFont="1" applyFill="1" applyBorder="1" applyAlignment="1" applyProtection="1">
      <alignment horizontal="center" vertical="center" wrapText="1"/>
      <protection locked="0"/>
    </xf>
    <xf numFmtId="0" fontId="29" fillId="3" borderId="39" xfId="0" applyFont="1" applyFill="1" applyBorder="1" applyAlignment="1" applyProtection="1">
      <alignment horizontal="center" vertical="center" wrapText="1"/>
      <protection locked="0"/>
    </xf>
    <xf numFmtId="0" fontId="29" fillId="3" borderId="45" xfId="0" applyFont="1" applyFill="1" applyBorder="1" applyAlignment="1" applyProtection="1">
      <alignment horizontal="center" vertical="center" wrapText="1"/>
      <protection locked="0"/>
    </xf>
    <xf numFmtId="164" fontId="54" fillId="24" borderId="10" xfId="0" applyNumberFormat="1" applyFont="1" applyFill="1" applyBorder="1" applyAlignment="1">
      <alignment horizontal="center" vertical="center"/>
    </xf>
    <xf numFmtId="164" fontId="54" fillId="24" borderId="29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36" fillId="31" borderId="10" xfId="0" applyFont="1" applyFill="1" applyBorder="1" applyAlignment="1">
      <alignment horizontal="center" vertical="center"/>
    </xf>
    <xf numFmtId="0" fontId="10" fillId="31" borderId="41" xfId="0" applyFont="1" applyFill="1" applyBorder="1" applyAlignment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  <protection locked="0"/>
    </xf>
    <xf numFmtId="164" fontId="54" fillId="24" borderId="5" xfId="0" applyNumberFormat="1" applyFont="1" applyFill="1" applyBorder="1" applyAlignment="1">
      <alignment horizontal="center" vertical="center"/>
    </xf>
    <xf numFmtId="44" fontId="0" fillId="11" borderId="0" xfId="0" applyNumberFormat="1" applyFill="1" applyAlignment="1">
      <alignment horizontal="center"/>
    </xf>
    <xf numFmtId="0" fontId="23" fillId="2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164" fontId="0" fillId="11" borderId="0" xfId="0" applyNumberFormat="1" applyFill="1" applyAlignment="1">
      <alignment horizontal="center"/>
    </xf>
    <xf numFmtId="0" fontId="36" fillId="31" borderId="7" xfId="0" applyFont="1" applyFill="1" applyBorder="1" applyAlignment="1">
      <alignment horizontal="center" vertical="center"/>
    </xf>
    <xf numFmtId="0" fontId="36" fillId="31" borderId="6" xfId="0" applyFont="1" applyFill="1" applyBorder="1" applyAlignment="1">
      <alignment horizontal="center" vertical="center"/>
    </xf>
    <xf numFmtId="0" fontId="36" fillId="31" borderId="109" xfId="0" applyFont="1" applyFill="1" applyBorder="1" applyAlignment="1">
      <alignment horizontal="center" vertical="center"/>
    </xf>
    <xf numFmtId="14" fontId="54" fillId="3" borderId="41" xfId="0" applyNumberFormat="1" applyFont="1" applyFill="1" applyBorder="1" applyAlignment="1" applyProtection="1">
      <alignment horizontal="center" vertical="center"/>
      <protection locked="0"/>
    </xf>
    <xf numFmtId="0" fontId="11" fillId="31" borderId="1" xfId="0" applyFont="1" applyFill="1" applyBorder="1" applyAlignment="1">
      <alignment horizontal="center" vertical="center"/>
    </xf>
    <xf numFmtId="0" fontId="11" fillId="31" borderId="2" xfId="0" applyFont="1" applyFill="1" applyBorder="1" applyAlignment="1">
      <alignment horizontal="center" vertical="center"/>
    </xf>
    <xf numFmtId="0" fontId="36" fillId="31" borderId="12" xfId="0" applyFont="1" applyFill="1" applyBorder="1" applyAlignment="1">
      <alignment horizontal="center" vertical="center"/>
    </xf>
    <xf numFmtId="0" fontId="36" fillId="31" borderId="3" xfId="0" applyFont="1" applyFill="1" applyBorder="1" applyAlignment="1">
      <alignment horizontal="center" vertical="center"/>
    </xf>
    <xf numFmtId="0" fontId="36" fillId="31" borderId="47" xfId="0" applyFont="1" applyFill="1" applyBorder="1" applyAlignment="1">
      <alignment horizontal="center" vertical="center"/>
    </xf>
    <xf numFmtId="164" fontId="54" fillId="24" borderId="39" xfId="0" applyNumberFormat="1" applyFont="1" applyFill="1" applyBorder="1" applyAlignment="1">
      <alignment horizontal="center" vertical="center"/>
    </xf>
    <xf numFmtId="0" fontId="10" fillId="43" borderId="3" xfId="0" applyFont="1" applyFill="1" applyBorder="1" applyAlignment="1">
      <alignment horizontal="center"/>
    </xf>
    <xf numFmtId="0" fontId="10" fillId="43" borderId="18" xfId="0" applyFont="1" applyFill="1" applyBorder="1" applyAlignment="1">
      <alignment horizontal="center"/>
    </xf>
    <xf numFmtId="0" fontId="8" fillId="47" borderId="100" xfId="0" applyFont="1" applyFill="1" applyBorder="1" applyAlignment="1">
      <alignment horizontal="center"/>
    </xf>
    <xf numFmtId="0" fontId="8" fillId="47" borderId="97" xfId="0" applyFont="1" applyFill="1" applyBorder="1" applyAlignment="1">
      <alignment horizontal="center"/>
    </xf>
    <xf numFmtId="0" fontId="54" fillId="0" borderId="0" xfId="0" applyFont="1" applyAlignment="1">
      <alignment horizontal="center"/>
    </xf>
    <xf numFmtId="1" fontId="16" fillId="0" borderId="0" xfId="0" applyNumberFormat="1" applyFont="1" applyAlignment="1" applyProtection="1">
      <alignment horizontal="left"/>
      <protection locked="0"/>
    </xf>
    <xf numFmtId="1" fontId="22" fillId="30" borderId="27" xfId="0" applyNumberFormat="1" applyFont="1" applyFill="1" applyBorder="1" applyAlignment="1" applyProtection="1">
      <alignment horizontal="center"/>
      <protection locked="0"/>
    </xf>
    <xf numFmtId="1" fontId="22" fillId="30" borderId="65" xfId="0" applyNumberFormat="1" applyFont="1" applyFill="1" applyBorder="1" applyAlignment="1" applyProtection="1">
      <alignment horizontal="center"/>
      <protection locked="0"/>
    </xf>
    <xf numFmtId="1" fontId="22" fillId="30" borderId="17" xfId="0" applyNumberFormat="1" applyFont="1" applyFill="1" applyBorder="1" applyAlignment="1" applyProtection="1">
      <alignment horizontal="center"/>
      <protection locked="0"/>
    </xf>
    <xf numFmtId="1" fontId="22" fillId="30" borderId="18" xfId="0" applyNumberFormat="1" applyFont="1" applyFill="1" applyBorder="1" applyAlignment="1" applyProtection="1">
      <alignment horizontal="center"/>
      <protection locked="0"/>
    </xf>
    <xf numFmtId="0" fontId="36" fillId="3" borderId="27" xfId="0" applyFont="1" applyFill="1" applyBorder="1" applyAlignment="1" applyProtection="1">
      <alignment horizontal="center"/>
      <protection locked="0"/>
    </xf>
    <xf numFmtId="0" fontId="36" fillId="3" borderId="65" xfId="0" applyFont="1" applyFill="1" applyBorder="1" applyAlignment="1" applyProtection="1">
      <alignment horizontal="center"/>
      <protection locked="0"/>
    </xf>
    <xf numFmtId="0" fontId="25" fillId="11" borderId="66" xfId="0" applyFont="1" applyFill="1" applyBorder="1" applyAlignment="1" applyProtection="1">
      <alignment horizontal="center"/>
      <protection locked="0"/>
    </xf>
    <xf numFmtId="0" fontId="25" fillId="11" borderId="6" xfId="0" applyFont="1" applyFill="1" applyBorder="1" applyAlignment="1" applyProtection="1">
      <alignment horizontal="center"/>
      <protection locked="0"/>
    </xf>
    <xf numFmtId="0" fontId="15" fillId="43" borderId="48" xfId="0" applyFont="1" applyFill="1" applyBorder="1" applyAlignment="1">
      <alignment horizontal="center"/>
    </xf>
    <xf numFmtId="0" fontId="15" fillId="43" borderId="25" xfId="0" applyFont="1" applyFill="1" applyBorder="1" applyAlignment="1">
      <alignment horizontal="center"/>
    </xf>
    <xf numFmtId="0" fontId="15" fillId="43" borderId="126" xfId="0" applyFont="1" applyFill="1" applyBorder="1" applyAlignment="1">
      <alignment horizontal="center"/>
    </xf>
    <xf numFmtId="0" fontId="15" fillId="43" borderId="127" xfId="0" applyFont="1" applyFill="1" applyBorder="1" applyAlignment="1">
      <alignment horizontal="center"/>
    </xf>
    <xf numFmtId="0" fontId="15" fillId="43" borderId="126" xfId="0" applyFont="1" applyFill="1" applyBorder="1" applyAlignment="1">
      <alignment horizontal="center" wrapText="1"/>
    </xf>
    <xf numFmtId="0" fontId="15" fillId="43" borderId="25" xfId="0" applyFont="1" applyFill="1" applyBorder="1" applyAlignment="1">
      <alignment horizontal="center" wrapText="1"/>
    </xf>
    <xf numFmtId="0" fontId="15" fillId="43" borderId="114" xfId="0" applyFont="1" applyFill="1" applyBorder="1" applyAlignment="1">
      <alignment horizontal="center" wrapText="1"/>
    </xf>
    <xf numFmtId="1" fontId="10" fillId="3" borderId="28" xfId="0" applyNumberFormat="1" applyFont="1" applyFill="1" applyBorder="1" applyAlignment="1" applyProtection="1">
      <alignment horizontal="center"/>
      <protection locked="0"/>
    </xf>
    <xf numFmtId="1" fontId="10" fillId="3" borderId="94" xfId="0" applyNumberFormat="1" applyFont="1" applyFill="1" applyBorder="1" applyAlignment="1" applyProtection="1">
      <alignment horizontal="center"/>
      <protection locked="0"/>
    </xf>
    <xf numFmtId="1" fontId="10" fillId="3" borderId="149" xfId="0" applyNumberFormat="1" applyFont="1" applyFill="1" applyBorder="1" applyAlignment="1" applyProtection="1">
      <alignment horizontal="center"/>
      <protection locked="0"/>
    </xf>
    <xf numFmtId="1" fontId="10" fillId="3" borderId="101" xfId="0" applyNumberFormat="1" applyFont="1" applyFill="1" applyBorder="1" applyAlignment="1" applyProtection="1">
      <alignment horizontal="center"/>
      <protection locked="0"/>
    </xf>
    <xf numFmtId="1" fontId="10" fillId="3" borderId="100" xfId="0" applyNumberFormat="1" applyFont="1" applyFill="1" applyBorder="1" applyAlignment="1" applyProtection="1">
      <alignment horizontal="center"/>
      <protection locked="0"/>
    </xf>
    <xf numFmtId="0" fontId="15" fillId="2" borderId="87" xfId="0" applyFont="1" applyFill="1" applyBorder="1" applyAlignment="1">
      <alignment horizontal="center"/>
    </xf>
    <xf numFmtId="0" fontId="15" fillId="2" borderId="122" xfId="0" applyFont="1" applyFill="1" applyBorder="1" applyAlignment="1">
      <alignment horizontal="center"/>
    </xf>
    <xf numFmtId="0" fontId="15" fillId="2" borderId="129" xfId="0" applyFont="1" applyFill="1" applyBorder="1" applyAlignment="1">
      <alignment horizontal="center"/>
    </xf>
    <xf numFmtId="0" fontId="15" fillId="2" borderId="124" xfId="0" applyFont="1" applyFill="1" applyBorder="1" applyAlignment="1">
      <alignment horizontal="center"/>
    </xf>
    <xf numFmtId="0" fontId="15" fillId="2" borderId="59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0" fillId="3" borderId="19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20" xfId="0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66" xfId="0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wrapText="1"/>
      <protection locked="0"/>
    </xf>
    <xf numFmtId="0" fontId="0" fillId="3" borderId="67" xfId="0" applyFill="1" applyBorder="1" applyAlignment="1" applyProtection="1">
      <alignment horizontal="center" wrapText="1"/>
      <protection locked="0"/>
    </xf>
    <xf numFmtId="0" fontId="10" fillId="2" borderId="6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67" xfId="0" applyFont="1" applyFill="1" applyBorder="1" applyAlignment="1">
      <alignment horizontal="center"/>
    </xf>
    <xf numFmtId="0" fontId="11" fillId="48" borderId="87" xfId="0" applyFont="1" applyFill="1" applyBorder="1" applyAlignment="1" applyProtection="1">
      <alignment horizontal="center"/>
      <protection locked="0"/>
    </xf>
    <xf numFmtId="0" fontId="11" fillId="48" borderId="63" xfId="0" applyFont="1" applyFill="1" applyBorder="1" applyAlignment="1" applyProtection="1">
      <alignment horizontal="center"/>
      <protection locked="0"/>
    </xf>
    <xf numFmtId="170" fontId="22" fillId="6" borderId="70" xfId="1" applyNumberFormat="1" applyFont="1" applyFill="1" applyBorder="1" applyAlignment="1" applyProtection="1">
      <alignment horizontal="center"/>
      <protection locked="0"/>
    </xf>
    <xf numFmtId="0" fontId="54" fillId="3" borderId="27" xfId="0" applyFont="1" applyFill="1" applyBorder="1" applyAlignment="1" applyProtection="1">
      <alignment horizontal="center"/>
      <protection locked="0"/>
    </xf>
    <xf numFmtId="0" fontId="54" fillId="3" borderId="65" xfId="0" applyFont="1" applyFill="1" applyBorder="1" applyAlignment="1" applyProtection="1">
      <alignment horizontal="center"/>
      <protection locked="0"/>
    </xf>
    <xf numFmtId="1" fontId="10" fillId="3" borderId="61" xfId="0" applyNumberFormat="1" applyFont="1" applyFill="1" applyBorder="1" applyAlignment="1" applyProtection="1">
      <alignment horizontal="center"/>
      <protection locked="0"/>
    </xf>
    <xf numFmtId="1" fontId="10" fillId="3" borderId="143" xfId="0" applyNumberFormat="1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1" fillId="3" borderId="27" xfId="0" applyFont="1" applyFill="1" applyBorder="1" applyAlignment="1" applyProtection="1">
      <alignment horizontal="center"/>
      <protection locked="0"/>
    </xf>
    <xf numFmtId="0" fontId="21" fillId="3" borderId="65" xfId="0" applyFont="1" applyFill="1" applyBorder="1" applyAlignment="1" applyProtection="1">
      <alignment horizontal="center"/>
      <protection locked="0"/>
    </xf>
    <xf numFmtId="170" fontId="22" fillId="6" borderId="41" xfId="1" applyNumberFormat="1" applyFont="1" applyFill="1" applyBorder="1" applyAlignment="1" applyProtection="1">
      <alignment horizontal="center"/>
      <protection locked="0"/>
    </xf>
    <xf numFmtId="0" fontId="22" fillId="6" borderId="41" xfId="0" applyFont="1" applyFill="1" applyBorder="1" applyAlignment="1" applyProtection="1">
      <alignment horizontal="center"/>
      <protection locked="0"/>
    </xf>
    <xf numFmtId="0" fontId="22" fillId="4" borderId="39" xfId="0" applyFont="1" applyFill="1" applyBorder="1" applyAlignment="1" applyProtection="1">
      <alignment horizontal="center"/>
      <protection locked="0"/>
    </xf>
    <xf numFmtId="0" fontId="11" fillId="48" borderId="122" xfId="0" applyFont="1" applyFill="1" applyBorder="1" applyAlignment="1" applyProtection="1">
      <alignment horizontal="center"/>
      <protection locked="0"/>
    </xf>
    <xf numFmtId="0" fontId="21" fillId="3" borderId="66" xfId="0" applyFont="1" applyFill="1" applyBorder="1" applyAlignment="1" applyProtection="1">
      <alignment horizontal="center"/>
      <protection locked="0"/>
    </xf>
    <xf numFmtId="0" fontId="21" fillId="3" borderId="67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66" xfId="0" applyFont="1" applyFill="1" applyBorder="1" applyAlignment="1" applyProtection="1">
      <alignment horizontal="center"/>
      <protection locked="0"/>
    </xf>
    <xf numFmtId="0" fontId="11" fillId="2" borderId="67" xfId="0" applyFont="1" applyFill="1" applyBorder="1" applyAlignment="1" applyProtection="1">
      <alignment horizontal="center"/>
      <protection locked="0"/>
    </xf>
    <xf numFmtId="1" fontId="10" fillId="3" borderId="137" xfId="0" applyNumberFormat="1" applyFont="1" applyFill="1" applyBorder="1" applyAlignment="1" applyProtection="1">
      <alignment horizontal="center"/>
      <protection locked="0"/>
    </xf>
    <xf numFmtId="1" fontId="10" fillId="3" borderId="15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166" fontId="10" fillId="3" borderId="41" xfId="0" applyNumberFormat="1" applyFont="1" applyFill="1" applyBorder="1" applyAlignment="1" applyProtection="1">
      <alignment horizontal="center"/>
      <protection locked="0"/>
    </xf>
    <xf numFmtId="0" fontId="8" fillId="32" borderId="46" xfId="0" applyFont="1" applyFill="1" applyBorder="1" applyAlignment="1">
      <alignment horizontal="center"/>
    </xf>
    <xf numFmtId="0" fontId="8" fillId="32" borderId="133" xfId="0" applyFont="1" applyFill="1" applyBorder="1" applyAlignment="1">
      <alignment horizontal="center"/>
    </xf>
    <xf numFmtId="166" fontId="10" fillId="3" borderId="61" xfId="0" applyNumberFormat="1" applyFont="1" applyFill="1" applyBorder="1" applyAlignment="1" applyProtection="1">
      <alignment horizontal="center"/>
      <protection locked="0"/>
    </xf>
    <xf numFmtId="166" fontId="10" fillId="3" borderId="134" xfId="0" applyNumberFormat="1" applyFont="1" applyFill="1" applyBorder="1" applyAlignment="1" applyProtection="1">
      <alignment horizontal="center"/>
      <protection locked="0"/>
    </xf>
    <xf numFmtId="0" fontId="8" fillId="32" borderId="30" xfId="0" applyFont="1" applyFill="1" applyBorder="1" applyAlignment="1">
      <alignment horizontal="center"/>
    </xf>
    <xf numFmtId="0" fontId="8" fillId="32" borderId="31" xfId="0" applyFont="1" applyFill="1" applyBorder="1" applyAlignment="1">
      <alignment horizontal="center"/>
    </xf>
    <xf numFmtId="0" fontId="0" fillId="31" borderId="100" xfId="0" applyFill="1" applyBorder="1" applyAlignment="1">
      <alignment horizontal="center"/>
    </xf>
    <xf numFmtId="0" fontId="0" fillId="31" borderId="78" xfId="0" applyFill="1" applyBorder="1" applyAlignment="1">
      <alignment horizontal="center"/>
    </xf>
    <xf numFmtId="0" fontId="0" fillId="31" borderId="101" xfId="0" applyFill="1" applyBorder="1" applyAlignment="1">
      <alignment horizontal="center"/>
    </xf>
    <xf numFmtId="0" fontId="0" fillId="31" borderId="40" xfId="0" applyFill="1" applyBorder="1" applyAlignment="1">
      <alignment horizontal="center"/>
    </xf>
    <xf numFmtId="0" fontId="0" fillId="31" borderId="39" xfId="0" applyFill="1" applyBorder="1" applyAlignment="1">
      <alignment horizontal="center"/>
    </xf>
    <xf numFmtId="0" fontId="0" fillId="31" borderId="45" xfId="0" applyFill="1" applyBorder="1" applyAlignment="1">
      <alignment horizontal="center"/>
    </xf>
    <xf numFmtId="0" fontId="36" fillId="31" borderId="41" xfId="0" applyFont="1" applyFill="1" applyBorder="1" applyAlignment="1">
      <alignment horizontal="center" vertical="center"/>
    </xf>
    <xf numFmtId="0" fontId="36" fillId="30" borderId="100" xfId="0" applyFont="1" applyFill="1" applyBorder="1" applyAlignment="1" applyProtection="1">
      <alignment horizontal="center" vertical="center"/>
      <protection locked="0"/>
    </xf>
    <xf numFmtId="0" fontId="36" fillId="30" borderId="78" xfId="0" applyFont="1" applyFill="1" applyBorder="1" applyAlignment="1" applyProtection="1">
      <alignment horizontal="center" vertical="center"/>
      <protection locked="0"/>
    </xf>
    <xf numFmtId="0" fontId="36" fillId="30" borderId="101" xfId="0" applyFont="1" applyFill="1" applyBorder="1" applyAlignment="1" applyProtection="1">
      <alignment horizontal="center" vertical="center"/>
      <protection locked="0"/>
    </xf>
    <xf numFmtId="0" fontId="36" fillId="30" borderId="40" xfId="0" applyFont="1" applyFill="1" applyBorder="1" applyAlignment="1" applyProtection="1">
      <alignment horizontal="center" vertical="center"/>
      <protection locked="0"/>
    </xf>
    <xf numFmtId="0" fontId="36" fillId="30" borderId="39" xfId="0" applyFont="1" applyFill="1" applyBorder="1" applyAlignment="1" applyProtection="1">
      <alignment horizontal="center" vertical="center"/>
      <protection locked="0"/>
    </xf>
    <xf numFmtId="0" fontId="36" fillId="30" borderId="45" xfId="0" applyFont="1" applyFill="1" applyBorder="1" applyAlignment="1" applyProtection="1">
      <alignment horizontal="center" vertical="center"/>
      <protection locked="0"/>
    </xf>
    <xf numFmtId="0" fontId="54" fillId="31" borderId="100" xfId="0" applyFont="1" applyFill="1" applyBorder="1" applyAlignment="1">
      <alignment horizontal="center" vertical="center"/>
    </xf>
    <xf numFmtId="0" fontId="54" fillId="31" borderId="78" xfId="0" applyFont="1" applyFill="1" applyBorder="1" applyAlignment="1">
      <alignment horizontal="center" vertical="center"/>
    </xf>
    <xf numFmtId="0" fontId="54" fillId="31" borderId="101" xfId="0" applyFont="1" applyFill="1" applyBorder="1" applyAlignment="1">
      <alignment horizontal="center" vertical="center"/>
    </xf>
    <xf numFmtId="0" fontId="54" fillId="31" borderId="40" xfId="0" applyFont="1" applyFill="1" applyBorder="1" applyAlignment="1">
      <alignment horizontal="center" vertical="center"/>
    </xf>
    <xf numFmtId="0" fontId="54" fillId="31" borderId="39" xfId="0" applyFont="1" applyFill="1" applyBorder="1" applyAlignment="1">
      <alignment horizontal="center" vertical="center"/>
    </xf>
    <xf numFmtId="0" fontId="54" fillId="31" borderId="45" xfId="0" applyFont="1" applyFill="1" applyBorder="1" applyAlignment="1">
      <alignment horizontal="center" vertical="center"/>
    </xf>
    <xf numFmtId="0" fontId="11" fillId="31" borderId="41" xfId="0" applyFont="1" applyFill="1" applyBorder="1" applyAlignment="1">
      <alignment horizontal="center" vertical="center"/>
    </xf>
    <xf numFmtId="0" fontId="11" fillId="31" borderId="95" xfId="0" applyFont="1" applyFill="1" applyBorder="1" applyAlignment="1">
      <alignment horizontal="center" vertical="center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95" xfId="0" applyFill="1" applyBorder="1" applyAlignment="1" applyProtection="1">
      <alignment horizontal="center" vertical="center"/>
      <protection locked="0"/>
    </xf>
    <xf numFmtId="0" fontId="36" fillId="3" borderId="17" xfId="0" applyFont="1" applyFill="1" applyBorder="1" applyAlignment="1" applyProtection="1">
      <alignment horizontal="center"/>
      <protection locked="0"/>
    </xf>
    <xf numFmtId="0" fontId="36" fillId="3" borderId="18" xfId="0" applyFont="1" applyFill="1" applyBorder="1" applyAlignment="1" applyProtection="1">
      <alignment horizontal="center"/>
      <protection locked="0"/>
    </xf>
    <xf numFmtId="0" fontId="29" fillId="3" borderId="41" xfId="0" applyFont="1" applyFill="1" applyBorder="1" applyAlignment="1" applyProtection="1">
      <alignment horizontal="center" vertical="center" wrapText="1"/>
      <protection locked="0"/>
    </xf>
    <xf numFmtId="0" fontId="29" fillId="3" borderId="95" xfId="0" applyFont="1" applyFill="1" applyBorder="1" applyAlignment="1" applyProtection="1">
      <alignment horizontal="center" vertical="center" wrapText="1"/>
      <protection locked="0"/>
    </xf>
    <xf numFmtId="0" fontId="8" fillId="47" borderId="17" xfId="0" applyFont="1" applyFill="1" applyBorder="1" applyAlignment="1">
      <alignment horizontal="center"/>
    </xf>
    <xf numFmtId="0" fontId="8" fillId="47" borderId="3" xfId="0" applyFont="1" applyFill="1" applyBorder="1" applyAlignment="1">
      <alignment horizontal="center"/>
    </xf>
    <xf numFmtId="0" fontId="8" fillId="47" borderId="18" xfId="0" applyFont="1" applyFill="1" applyBorder="1" applyAlignment="1">
      <alignment horizontal="center"/>
    </xf>
    <xf numFmtId="0" fontId="8" fillId="43" borderId="17" xfId="0" applyFont="1" applyFill="1" applyBorder="1" applyAlignment="1">
      <alignment horizontal="center"/>
    </xf>
    <xf numFmtId="0" fontId="8" fillId="43" borderId="3" xfId="0" applyFont="1" applyFill="1" applyBorder="1" applyAlignment="1">
      <alignment horizontal="center"/>
    </xf>
    <xf numFmtId="0" fontId="54" fillId="30" borderId="100" xfId="0" applyFont="1" applyFill="1" applyBorder="1" applyAlignment="1" applyProtection="1">
      <alignment horizontal="center" vertical="center"/>
      <protection locked="0"/>
    </xf>
    <xf numFmtId="0" fontId="54" fillId="30" borderId="78" xfId="0" applyFont="1" applyFill="1" applyBorder="1" applyAlignment="1" applyProtection="1">
      <alignment horizontal="center" vertical="center"/>
      <protection locked="0"/>
    </xf>
    <xf numFmtId="0" fontId="54" fillId="30" borderId="101" xfId="0" applyFont="1" applyFill="1" applyBorder="1" applyAlignment="1" applyProtection="1">
      <alignment horizontal="center" vertical="center"/>
      <protection locked="0"/>
    </xf>
    <xf numFmtId="0" fontId="54" fillId="30" borderId="40" xfId="0" applyFont="1" applyFill="1" applyBorder="1" applyAlignment="1" applyProtection="1">
      <alignment horizontal="center" vertical="center"/>
      <protection locked="0"/>
    </xf>
    <xf numFmtId="0" fontId="54" fillId="30" borderId="39" xfId="0" applyFont="1" applyFill="1" applyBorder="1" applyAlignment="1" applyProtection="1">
      <alignment horizontal="center" vertical="center"/>
      <protection locked="0"/>
    </xf>
    <xf numFmtId="0" fontId="54" fillId="30" borderId="45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>
      <alignment horizontal="center"/>
    </xf>
    <xf numFmtId="0" fontId="8" fillId="2" borderId="65" xfId="0" applyFont="1" applyFill="1" applyBorder="1" applyAlignment="1">
      <alignment horizontal="center"/>
    </xf>
    <xf numFmtId="10" fontId="15" fillId="3" borderId="25" xfId="0" applyNumberFormat="1" applyFont="1" applyFill="1" applyBorder="1" applyAlignment="1" applyProtection="1">
      <alignment horizontal="center"/>
      <protection locked="0"/>
    </xf>
    <xf numFmtId="1" fontId="10" fillId="3" borderId="152" xfId="0" applyNumberFormat="1" applyFont="1" applyFill="1" applyBorder="1" applyAlignment="1" applyProtection="1">
      <alignment horizontal="center"/>
      <protection locked="0"/>
    </xf>
    <xf numFmtId="1" fontId="10" fillId="3" borderId="134" xfId="0" applyNumberFormat="1" applyFont="1" applyFill="1" applyBorder="1" applyAlignment="1" applyProtection="1">
      <alignment horizontal="center"/>
      <protection locked="0"/>
    </xf>
    <xf numFmtId="0" fontId="15" fillId="2" borderId="145" xfId="0" applyFont="1" applyFill="1" applyBorder="1" applyAlignment="1">
      <alignment horizontal="center"/>
    </xf>
    <xf numFmtId="1" fontId="10" fillId="3" borderId="29" xfId="0" applyNumberFormat="1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/>
    </xf>
    <xf numFmtId="0" fontId="54" fillId="2" borderId="19" xfId="0" applyFont="1" applyFill="1" applyBorder="1" applyAlignment="1">
      <alignment horizontal="center" wrapText="1"/>
    </xf>
    <xf numFmtId="0" fontId="54" fillId="2" borderId="2" xfId="0" applyFont="1" applyFill="1" applyBorder="1" applyAlignment="1">
      <alignment horizontal="center" wrapText="1"/>
    </xf>
    <xf numFmtId="0" fontId="8" fillId="11" borderId="40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11" borderId="56" xfId="0" applyFont="1" applyFill="1" applyBorder="1" applyAlignment="1">
      <alignment horizontal="center"/>
    </xf>
    <xf numFmtId="0" fontId="54" fillId="30" borderId="41" xfId="0" applyFont="1" applyFill="1" applyBorder="1" applyAlignment="1" applyProtection="1">
      <alignment horizontal="center" vertical="center"/>
      <protection locked="0"/>
    </xf>
    <xf numFmtId="0" fontId="15" fillId="32" borderId="30" xfId="7" applyFont="1" applyFill="1" applyBorder="1" applyAlignment="1">
      <alignment horizontal="center" wrapText="1"/>
    </xf>
    <xf numFmtId="0" fontId="15" fillId="32" borderId="31" xfId="7" applyFont="1" applyFill="1" applyBorder="1" applyAlignment="1">
      <alignment horizontal="center" wrapText="1"/>
    </xf>
    <xf numFmtId="0" fontId="15" fillId="26" borderId="12" xfId="7" applyFont="1" applyFill="1" applyBorder="1" applyAlignment="1" applyProtection="1">
      <alignment horizontal="center"/>
      <protection locked="0"/>
    </xf>
    <xf numFmtId="0" fontId="15" fillId="26" borderId="47" xfId="7" applyFont="1" applyFill="1" applyBorder="1" applyAlignment="1" applyProtection="1">
      <alignment horizontal="center"/>
      <protection locked="0"/>
    </xf>
    <xf numFmtId="0" fontId="15" fillId="26" borderId="10" xfId="7" applyFont="1" applyFill="1" applyBorder="1" applyAlignment="1" applyProtection="1">
      <alignment horizontal="center"/>
      <protection locked="0"/>
    </xf>
    <xf numFmtId="0" fontId="15" fillId="26" borderId="5" xfId="7" applyFont="1" applyFill="1" applyBorder="1" applyAlignment="1" applyProtection="1">
      <alignment horizontal="center"/>
      <protection locked="0"/>
    </xf>
    <xf numFmtId="0" fontId="15" fillId="43" borderId="138" xfId="0" applyFont="1" applyFill="1" applyBorder="1" applyAlignment="1">
      <alignment horizontal="center"/>
    </xf>
    <xf numFmtId="0" fontId="15" fillId="43" borderId="139" xfId="0" applyFont="1" applyFill="1" applyBorder="1" applyAlignment="1">
      <alignment horizontal="center" wrapText="1"/>
    </xf>
    <xf numFmtId="0" fontId="15" fillId="43" borderId="6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/>
    </xf>
    <xf numFmtId="0" fontId="15" fillId="2" borderId="47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3" fillId="11" borderId="39" xfId="7" applyFill="1" applyBorder="1" applyAlignment="1" applyProtection="1">
      <alignment horizontal="center"/>
      <protection locked="0"/>
    </xf>
    <xf numFmtId="14" fontId="13" fillId="11" borderId="39" xfId="7" applyNumberFormat="1" applyFill="1" applyBorder="1" applyAlignment="1" applyProtection="1">
      <alignment horizontal="center"/>
      <protection locked="0"/>
    </xf>
    <xf numFmtId="0" fontId="15" fillId="32" borderId="100" xfId="7" applyFont="1" applyFill="1" applyBorder="1" applyAlignment="1">
      <alignment horizontal="center" wrapText="1"/>
    </xf>
    <xf numFmtId="0" fontId="15" fillId="32" borderId="101" xfId="7" applyFont="1" applyFill="1" applyBorder="1" applyAlignment="1">
      <alignment horizontal="center" wrapText="1"/>
    </xf>
    <xf numFmtId="0" fontId="13" fillId="3" borderId="10" xfId="0" applyFont="1" applyFill="1" applyBorder="1" applyAlignment="1" applyProtection="1">
      <alignment horizontal="center"/>
      <protection locked="0"/>
    </xf>
    <xf numFmtId="0" fontId="15" fillId="26" borderId="30" xfId="7" applyFont="1" applyFill="1" applyBorder="1" applyAlignment="1" applyProtection="1">
      <alignment horizontal="center"/>
      <protection locked="0"/>
    </xf>
    <xf numFmtId="0" fontId="15" fillId="26" borderId="8" xfId="7" applyFont="1" applyFill="1" applyBorder="1" applyAlignment="1" applyProtection="1">
      <alignment horizontal="center"/>
      <protection locked="0"/>
    </xf>
    <xf numFmtId="0" fontId="41" fillId="0" borderId="115" xfId="11" applyFont="1" applyBorder="1" applyAlignment="1">
      <alignment horizontal="center"/>
    </xf>
    <xf numFmtId="0" fontId="41" fillId="0" borderId="116" xfId="11" applyFont="1" applyBorder="1" applyAlignment="1">
      <alignment horizontal="center"/>
    </xf>
    <xf numFmtId="0" fontId="9" fillId="6" borderId="11" xfId="11" applyFont="1" applyFill="1" applyBorder="1" applyAlignment="1" applyProtection="1">
      <alignment horizontal="center" vertical="top" wrapText="1"/>
      <protection locked="0"/>
    </xf>
    <xf numFmtId="0" fontId="9" fillId="6" borderId="79" xfId="11" applyFont="1" applyFill="1" applyBorder="1" applyAlignment="1" applyProtection="1">
      <alignment horizontal="center" vertical="top" wrapText="1"/>
      <protection locked="0"/>
    </xf>
    <xf numFmtId="0" fontId="9" fillId="6" borderId="33" xfId="11" applyFont="1" applyFill="1" applyBorder="1" applyAlignment="1" applyProtection="1">
      <alignment horizontal="center" vertical="top" wrapText="1"/>
      <protection locked="0"/>
    </xf>
    <xf numFmtId="0" fontId="9" fillId="6" borderId="49" xfId="11" applyFont="1" applyFill="1" applyBorder="1" applyAlignment="1" applyProtection="1">
      <alignment horizontal="center" vertical="top" wrapText="1"/>
      <protection locked="0"/>
    </xf>
    <xf numFmtId="0" fontId="13" fillId="0" borderId="66" xfId="11" applyBorder="1" applyAlignment="1">
      <alignment horizontal="center" wrapText="1"/>
    </xf>
    <xf numFmtId="0" fontId="13" fillId="0" borderId="6" xfId="11" applyBorder="1" applyAlignment="1">
      <alignment horizontal="center" wrapText="1"/>
    </xf>
    <xf numFmtId="171" fontId="13" fillId="28" borderId="95" xfId="7" applyNumberFormat="1" applyFill="1" applyBorder="1" applyAlignment="1" applyProtection="1">
      <alignment horizontal="center"/>
      <protection locked="0"/>
    </xf>
    <xf numFmtId="171" fontId="13" fillId="28" borderId="103" xfId="7" applyNumberFormat="1" applyFill="1" applyBorder="1" applyAlignment="1" applyProtection="1">
      <alignment horizontal="center"/>
      <protection locked="0"/>
    </xf>
    <xf numFmtId="0" fontId="15" fillId="28" borderId="118" xfId="7" applyFont="1" applyFill="1" applyBorder="1" applyAlignment="1" applyProtection="1">
      <alignment horizontal="center" wrapText="1"/>
      <protection locked="0"/>
    </xf>
    <xf numFmtId="0" fontId="15" fillId="28" borderId="103" xfId="7" applyFont="1" applyFill="1" applyBorder="1" applyAlignment="1" applyProtection="1">
      <alignment horizontal="center" wrapText="1"/>
      <protection locked="0"/>
    </xf>
    <xf numFmtId="0" fontId="69" fillId="39" borderId="27" xfId="0" applyFont="1" applyFill="1" applyBorder="1" applyAlignment="1">
      <alignment horizontal="center"/>
    </xf>
    <xf numFmtId="0" fontId="69" fillId="39" borderId="25" xfId="0" applyFont="1" applyFill="1" applyBorder="1" applyAlignment="1">
      <alignment horizontal="center"/>
    </xf>
    <xf numFmtId="0" fontId="69" fillId="39" borderId="65" xfId="0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0" fontId="15" fillId="8" borderId="95" xfId="7" applyFont="1" applyFill="1" applyBorder="1" applyAlignment="1">
      <alignment horizontal="center" wrapText="1"/>
    </xf>
    <xf numFmtId="0" fontId="15" fillId="8" borderId="70" xfId="7" applyFont="1" applyFill="1" applyBorder="1" applyAlignment="1">
      <alignment horizontal="center" wrapText="1"/>
    </xf>
    <xf numFmtId="0" fontId="10" fillId="8" borderId="100" xfId="7" applyFont="1" applyFill="1" applyBorder="1" applyAlignment="1">
      <alignment horizontal="center"/>
    </xf>
    <xf numFmtId="0" fontId="10" fillId="8" borderId="78" xfId="7" applyFont="1" applyFill="1" applyBorder="1" applyAlignment="1">
      <alignment horizontal="center"/>
    </xf>
    <xf numFmtId="0" fontId="10" fillId="8" borderId="95" xfId="7" applyFont="1" applyFill="1" applyBorder="1" applyAlignment="1">
      <alignment horizontal="center" wrapText="1"/>
    </xf>
    <xf numFmtId="0" fontId="10" fillId="8" borderId="103" xfId="7" applyFont="1" applyFill="1" applyBorder="1" applyAlignment="1">
      <alignment horizontal="center" wrapText="1"/>
    </xf>
    <xf numFmtId="0" fontId="10" fillId="8" borderId="0" xfId="11" applyFont="1" applyFill="1" applyAlignment="1" applyProtection="1">
      <alignment horizontal="center"/>
      <protection locked="0"/>
    </xf>
    <xf numFmtId="0" fontId="13" fillId="0" borderId="19" xfId="11" applyBorder="1" applyAlignment="1" applyProtection="1">
      <alignment horizontal="center"/>
      <protection locked="0"/>
    </xf>
    <xf numFmtId="0" fontId="13" fillId="0" borderId="1" xfId="11" applyBorder="1" applyAlignment="1" applyProtection="1">
      <alignment horizontal="center"/>
      <protection locked="0"/>
    </xf>
    <xf numFmtId="0" fontId="13" fillId="0" borderId="2" xfId="11" applyBorder="1" applyAlignment="1" applyProtection="1">
      <alignment horizontal="center"/>
      <protection locked="0"/>
    </xf>
    <xf numFmtId="0" fontId="13" fillId="0" borderId="20" xfId="11" applyBorder="1" applyAlignment="1" applyProtection="1">
      <alignment horizontal="center"/>
      <protection locked="0"/>
    </xf>
    <xf numFmtId="0" fontId="13" fillId="0" borderId="0" xfId="11" applyAlignment="1" applyProtection="1">
      <alignment horizontal="center"/>
      <protection locked="0"/>
    </xf>
    <xf numFmtId="0" fontId="13" fillId="0" borderId="4" xfId="11" applyBorder="1" applyAlignment="1" applyProtection="1">
      <alignment horizontal="center"/>
      <protection locked="0"/>
    </xf>
    <xf numFmtId="0" fontId="13" fillId="0" borderId="66" xfId="11" applyBorder="1" applyAlignment="1" applyProtection="1">
      <alignment horizontal="center"/>
      <protection locked="0"/>
    </xf>
    <xf numFmtId="0" fontId="13" fillId="0" borderId="6" xfId="11" applyBorder="1" applyAlignment="1" applyProtection="1">
      <alignment horizontal="center"/>
      <protection locked="0"/>
    </xf>
    <xf numFmtId="0" fontId="13" fillId="0" borderId="67" xfId="11" applyBorder="1" applyAlignment="1" applyProtection="1">
      <alignment horizontal="center"/>
      <protection locked="0"/>
    </xf>
    <xf numFmtId="0" fontId="10" fillId="8" borderId="0" xfId="11" applyFont="1" applyFill="1" applyAlignment="1">
      <alignment horizontal="center"/>
    </xf>
    <xf numFmtId="0" fontId="38" fillId="10" borderId="0" xfId="11" applyFont="1" applyFill="1" applyAlignment="1">
      <alignment horizontal="center"/>
    </xf>
    <xf numFmtId="0" fontId="39" fillId="15" borderId="0" xfId="11" applyFont="1" applyFill="1" applyAlignment="1">
      <alignment horizontal="center"/>
    </xf>
    <xf numFmtId="0" fontId="11" fillId="15" borderId="0" xfId="11" applyFont="1" applyFill="1" applyAlignment="1">
      <alignment horizontal="left"/>
    </xf>
    <xf numFmtId="0" fontId="25" fillId="15" borderId="0" xfId="11" applyFont="1" applyFill="1" applyAlignment="1">
      <alignment horizontal="left"/>
    </xf>
    <xf numFmtId="0" fontId="1" fillId="2" borderId="0" xfId="8" applyFont="1" applyFill="1"/>
    <xf numFmtId="0" fontId="1" fillId="34" borderId="41" xfId="8" applyFont="1" applyFill="1" applyBorder="1"/>
    <xf numFmtId="0" fontId="1" fillId="2" borderId="41" xfId="8" applyFont="1" applyFill="1" applyBorder="1"/>
    <xf numFmtId="0" fontId="1" fillId="0" borderId="0" xfId="8" applyFont="1"/>
    <xf numFmtId="0" fontId="1" fillId="33" borderId="0" xfId="8" applyFont="1" applyFill="1"/>
    <xf numFmtId="0" fontId="1" fillId="24" borderId="0" xfId="8" applyFont="1" applyFill="1"/>
    <xf numFmtId="0" fontId="22" fillId="6" borderId="10" xfId="8" applyFont="1" applyFill="1" applyBorder="1" applyAlignment="1"/>
    <xf numFmtId="0" fontId="22" fillId="6" borderId="29" xfId="8" applyFont="1" applyFill="1" applyBorder="1" applyAlignment="1"/>
    <xf numFmtId="0" fontId="22" fillId="6" borderId="30" xfId="8" applyFont="1" applyFill="1" applyBorder="1" applyAlignment="1"/>
    <xf numFmtId="0" fontId="22" fillId="6" borderId="31" xfId="8" applyFont="1" applyFill="1" applyBorder="1" applyAlignment="1"/>
    <xf numFmtId="0" fontId="13" fillId="6" borderId="88" xfId="0" applyFont="1" applyFill="1" applyBorder="1" applyProtection="1">
      <protection locked="0"/>
    </xf>
    <xf numFmtId="0" fontId="13" fillId="6" borderId="20" xfId="0" applyFont="1" applyFill="1" applyBorder="1" applyProtection="1">
      <protection locked="0"/>
    </xf>
    <xf numFmtId="0" fontId="13" fillId="6" borderId="34" xfId="0" applyFont="1" applyFill="1" applyBorder="1" applyProtection="1">
      <protection locked="0"/>
    </xf>
    <xf numFmtId="0" fontId="13" fillId="6" borderId="66" xfId="0" applyFont="1" applyFill="1" applyBorder="1" applyProtection="1">
      <protection locked="0"/>
    </xf>
    <xf numFmtId="0" fontId="1" fillId="0" borderId="0" xfId="61" applyFont="1"/>
  </cellXfs>
  <cellStyles count="95">
    <cellStyle name="Actual Date" xfId="16" xr:uid="{00000000-0005-0000-0000-000000000000}"/>
    <cellStyle name="Calculation" xfId="63" builtinId="22"/>
    <cellStyle name="Comma" xfId="1" builtinId="3"/>
    <cellStyle name="Comma 2" xfId="2" xr:uid="{00000000-0005-0000-0000-000003000000}"/>
    <cellStyle name="Comma 3" xfId="46" xr:uid="{00000000-0005-0000-0000-000004000000}"/>
    <cellStyle name="Currency" xfId="3" builtinId="4"/>
    <cellStyle name="Currency 2" xfId="4" xr:uid="{00000000-0005-0000-0000-000006000000}"/>
    <cellStyle name="Currency 2 2" xfId="5" xr:uid="{00000000-0005-0000-0000-000007000000}"/>
    <cellStyle name="Currency 2 3" xfId="17" xr:uid="{00000000-0005-0000-0000-000008000000}"/>
    <cellStyle name="Currency 2 4" xfId="48" xr:uid="{00000000-0005-0000-0000-000009000000}"/>
    <cellStyle name="Currency 2 4 2" xfId="71" xr:uid="{00000000-0005-0000-0000-00000A000000}"/>
    <cellStyle name="Currency 2 4 3" xfId="83" xr:uid="{00000000-0005-0000-0000-00000B000000}"/>
    <cellStyle name="Currency 2 5" xfId="57" xr:uid="{00000000-0005-0000-0000-00000C000000}"/>
    <cellStyle name="Currency 2 5 2" xfId="75" xr:uid="{00000000-0005-0000-0000-00000D000000}"/>
    <cellStyle name="Currency 2 5 3" xfId="87" xr:uid="{00000000-0005-0000-0000-00000E000000}"/>
    <cellStyle name="Currency 2 6" xfId="67" xr:uid="{00000000-0005-0000-0000-00000F000000}"/>
    <cellStyle name="Currency 2 7" xfId="79" xr:uid="{00000000-0005-0000-0000-000010000000}"/>
    <cellStyle name="Currency 3" xfId="6" xr:uid="{00000000-0005-0000-0000-000011000000}"/>
    <cellStyle name="Currency 4" xfId="47" xr:uid="{00000000-0005-0000-0000-000012000000}"/>
    <cellStyle name="Date" xfId="18" xr:uid="{00000000-0005-0000-0000-000013000000}"/>
    <cellStyle name="Fixed" xfId="19" xr:uid="{00000000-0005-0000-0000-000014000000}"/>
    <cellStyle name="Grey" xfId="20" xr:uid="{00000000-0005-0000-0000-000015000000}"/>
    <cellStyle name="HEADER" xfId="21" xr:uid="{00000000-0005-0000-0000-000016000000}"/>
    <cellStyle name="Heading1" xfId="22" xr:uid="{00000000-0005-0000-0000-000017000000}"/>
    <cellStyle name="Heading2" xfId="23" xr:uid="{00000000-0005-0000-0000-000018000000}"/>
    <cellStyle name="HIGHLIGHT" xfId="24" xr:uid="{00000000-0005-0000-0000-000019000000}"/>
    <cellStyle name="Hyperlink" xfId="66" builtinId="8"/>
    <cellStyle name="Input [yellow]" xfId="25" xr:uid="{00000000-0005-0000-0000-00001B000000}"/>
    <cellStyle name="no dec" xfId="26" xr:uid="{00000000-0005-0000-0000-00001C000000}"/>
    <cellStyle name="Normal" xfId="0" builtinId="0"/>
    <cellStyle name="Normal - Style1" xfId="27" xr:uid="{00000000-0005-0000-0000-00001E000000}"/>
    <cellStyle name="Normal 10" xfId="28" xr:uid="{00000000-0005-0000-0000-00001F000000}"/>
    <cellStyle name="Normal 11" xfId="29" xr:uid="{00000000-0005-0000-0000-000020000000}"/>
    <cellStyle name="Normal 12" xfId="30" xr:uid="{00000000-0005-0000-0000-000021000000}"/>
    <cellStyle name="Normal 13" xfId="43" xr:uid="{00000000-0005-0000-0000-000022000000}"/>
    <cellStyle name="Normal 14" xfId="45" xr:uid="{00000000-0005-0000-0000-000023000000}"/>
    <cellStyle name="Normal 14 2" xfId="60" xr:uid="{00000000-0005-0000-0000-000024000000}"/>
    <cellStyle name="Normal 14 2 2" xfId="78" xr:uid="{00000000-0005-0000-0000-000025000000}"/>
    <cellStyle name="Normal 14 2 3" xfId="90" xr:uid="{00000000-0005-0000-0000-000026000000}"/>
    <cellStyle name="Normal 15" xfId="53" xr:uid="{00000000-0005-0000-0000-000027000000}"/>
    <cellStyle name="Normal 16" xfId="56" xr:uid="{00000000-0005-0000-0000-000028000000}"/>
    <cellStyle name="Normal 17" xfId="44" xr:uid="{00000000-0005-0000-0000-000029000000}"/>
    <cellStyle name="Normal 17 2" xfId="70" xr:uid="{00000000-0005-0000-0000-00002A000000}"/>
    <cellStyle name="Normal 17 3" xfId="82" xr:uid="{00000000-0005-0000-0000-00002B000000}"/>
    <cellStyle name="Normal 18" xfId="52" xr:uid="{00000000-0005-0000-0000-00002C000000}"/>
    <cellStyle name="Normal 18 2" xfId="74" xr:uid="{00000000-0005-0000-0000-00002D000000}"/>
    <cellStyle name="Normal 18 3" xfId="86" xr:uid="{00000000-0005-0000-0000-00002E000000}"/>
    <cellStyle name="Normal 19" xfId="61" xr:uid="{00000000-0005-0000-0000-00002F000000}"/>
    <cellStyle name="Normal 19 2" xfId="91" xr:uid="{00000000-0005-0000-0000-000030000000}"/>
    <cellStyle name="Normal 2" xfId="7" xr:uid="{00000000-0005-0000-0000-000031000000}"/>
    <cellStyle name="Normal 2 2" xfId="8" xr:uid="{00000000-0005-0000-0000-000032000000}"/>
    <cellStyle name="Normal 2 2 2" xfId="9" xr:uid="{00000000-0005-0000-0000-000033000000}"/>
    <cellStyle name="Normal 20" xfId="62" xr:uid="{00000000-0005-0000-0000-000034000000}"/>
    <cellStyle name="Normal 20 2" xfId="92" xr:uid="{00000000-0005-0000-0000-000035000000}"/>
    <cellStyle name="Normal 21" xfId="64" xr:uid="{00000000-0005-0000-0000-000036000000}"/>
    <cellStyle name="Normal 21 2" xfId="93" xr:uid="{00000000-0005-0000-0000-000037000000}"/>
    <cellStyle name="Normal 3" xfId="10" xr:uid="{00000000-0005-0000-0000-000038000000}"/>
    <cellStyle name="Normal 3 2" xfId="31" xr:uid="{00000000-0005-0000-0000-000039000000}"/>
    <cellStyle name="Normal 3 3" xfId="49" xr:uid="{00000000-0005-0000-0000-00003A000000}"/>
    <cellStyle name="Normal 3 3 2" xfId="72" xr:uid="{00000000-0005-0000-0000-00003B000000}"/>
    <cellStyle name="Normal 3 3 3" xfId="84" xr:uid="{00000000-0005-0000-0000-00003C000000}"/>
    <cellStyle name="Normal 3 4" xfId="58" xr:uid="{00000000-0005-0000-0000-00003D000000}"/>
    <cellStyle name="Normal 3 4 2" xfId="76" xr:uid="{00000000-0005-0000-0000-00003E000000}"/>
    <cellStyle name="Normal 3 4 3" xfId="88" xr:uid="{00000000-0005-0000-0000-00003F000000}"/>
    <cellStyle name="Normal 3 5" xfId="65" xr:uid="{00000000-0005-0000-0000-000040000000}"/>
    <cellStyle name="Normal 3 5 2" xfId="94" xr:uid="{00000000-0005-0000-0000-000041000000}"/>
    <cellStyle name="Normal 3 6" xfId="68" xr:uid="{00000000-0005-0000-0000-000042000000}"/>
    <cellStyle name="Normal 3 7" xfId="80" xr:uid="{00000000-0005-0000-0000-000043000000}"/>
    <cellStyle name="Normal 4" xfId="11" xr:uid="{00000000-0005-0000-0000-000044000000}"/>
    <cellStyle name="Normal 4 2" xfId="32" xr:uid="{00000000-0005-0000-0000-000045000000}"/>
    <cellStyle name="Normal 5" xfId="15" xr:uid="{00000000-0005-0000-0000-000046000000}"/>
    <cellStyle name="Normal 5 2" xfId="33" xr:uid="{00000000-0005-0000-0000-000047000000}"/>
    <cellStyle name="Normal 5 3" xfId="51" xr:uid="{00000000-0005-0000-0000-000048000000}"/>
    <cellStyle name="Normal 5 3 2" xfId="73" xr:uid="{00000000-0005-0000-0000-000049000000}"/>
    <cellStyle name="Normal 5 3 3" xfId="85" xr:uid="{00000000-0005-0000-0000-00004A000000}"/>
    <cellStyle name="Normal 5 4" xfId="59" xr:uid="{00000000-0005-0000-0000-00004B000000}"/>
    <cellStyle name="Normal 5 4 2" xfId="77" xr:uid="{00000000-0005-0000-0000-00004C000000}"/>
    <cellStyle name="Normal 5 4 3" xfId="89" xr:uid="{00000000-0005-0000-0000-00004D000000}"/>
    <cellStyle name="Normal 5 5" xfId="69" xr:uid="{00000000-0005-0000-0000-00004E000000}"/>
    <cellStyle name="Normal 5 6" xfId="81" xr:uid="{00000000-0005-0000-0000-00004F000000}"/>
    <cellStyle name="Normal 6" xfId="34" xr:uid="{00000000-0005-0000-0000-000050000000}"/>
    <cellStyle name="Normal 7" xfId="35" xr:uid="{00000000-0005-0000-0000-000051000000}"/>
    <cellStyle name="Normal 8" xfId="36" xr:uid="{00000000-0005-0000-0000-000052000000}"/>
    <cellStyle name="Normal 9" xfId="37" xr:uid="{00000000-0005-0000-0000-000053000000}"/>
    <cellStyle name="Percent" xfId="12" builtinId="5"/>
    <cellStyle name="Percent [2]" xfId="38" xr:uid="{00000000-0005-0000-0000-000055000000}"/>
    <cellStyle name="Percent 2" xfId="13" xr:uid="{00000000-0005-0000-0000-000056000000}"/>
    <cellStyle name="Percent 2 2" xfId="14" xr:uid="{00000000-0005-0000-0000-000057000000}"/>
    <cellStyle name="Percent 3" xfId="50" xr:uid="{00000000-0005-0000-0000-000058000000}"/>
    <cellStyle name="Percent 4" xfId="54" xr:uid="{00000000-0005-0000-0000-000059000000}"/>
    <cellStyle name="Percent 5" xfId="55" xr:uid="{00000000-0005-0000-0000-00005A000000}"/>
    <cellStyle name="Total 2" xfId="39" xr:uid="{00000000-0005-0000-0000-00005B000000}"/>
    <cellStyle name="Unprot" xfId="40" xr:uid="{00000000-0005-0000-0000-00005C000000}"/>
    <cellStyle name="Unprot$" xfId="41" xr:uid="{00000000-0005-0000-0000-00005D000000}"/>
    <cellStyle name="Unprotect" xfId="42" xr:uid="{00000000-0005-0000-0000-00005E000000}"/>
  </cellStyles>
  <dxfs count="39">
    <dxf>
      <fill>
        <patternFill patternType="lightGray"/>
      </fill>
    </dxf>
    <dxf>
      <font>
        <color theme="0"/>
      </font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lor rgb="FFFFFF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FF"/>
      <color rgb="FFC3D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134</xdr:row>
          <xdr:rowOff>95250</xdr:rowOff>
        </xdr:from>
        <xdr:to>
          <xdr:col>1</xdr:col>
          <xdr:colOff>1162050</xdr:colOff>
          <xdr:row>135</xdr:row>
          <xdr:rowOff>76200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135</xdr:row>
          <xdr:rowOff>95250</xdr:rowOff>
        </xdr:from>
        <xdr:to>
          <xdr:col>1</xdr:col>
          <xdr:colOff>1162050</xdr:colOff>
          <xdr:row>136</xdr:row>
          <xdr:rowOff>76200</xdr:rowOff>
        </xdr:to>
        <xdr:sp macro="" textlink="">
          <xdr:nvSpPr>
            <xdr:cNvPr id="49154" name="Check Box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0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136</xdr:row>
          <xdr:rowOff>66675</xdr:rowOff>
        </xdr:from>
        <xdr:to>
          <xdr:col>1</xdr:col>
          <xdr:colOff>1123950</xdr:colOff>
          <xdr:row>137</xdr:row>
          <xdr:rowOff>47625</xdr:rowOff>
        </xdr:to>
        <xdr:sp macro="" textlink="">
          <xdr:nvSpPr>
            <xdr:cNvPr id="49155" name="Check Box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0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137</xdr:row>
          <xdr:rowOff>104775</xdr:rowOff>
        </xdr:from>
        <xdr:to>
          <xdr:col>1</xdr:col>
          <xdr:colOff>1123950</xdr:colOff>
          <xdr:row>138</xdr:row>
          <xdr:rowOff>85725</xdr:rowOff>
        </xdr:to>
        <xdr:sp macro="" textlink="">
          <xdr:nvSpPr>
            <xdr:cNvPr id="49156" name="Check Box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00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138</xdr:row>
          <xdr:rowOff>104775</xdr:rowOff>
        </xdr:from>
        <xdr:to>
          <xdr:col>1</xdr:col>
          <xdr:colOff>1162050</xdr:colOff>
          <xdr:row>139</xdr:row>
          <xdr:rowOff>76200</xdr:rowOff>
        </xdr:to>
        <xdr:sp macro="" textlink="">
          <xdr:nvSpPr>
            <xdr:cNvPr id="49157" name="Check Box 5" hidden="1">
              <a:extLst>
                <a:ext uri="{63B3BB69-23CF-44E3-9099-C40C66FF867C}">
                  <a14:compatExt spid="_x0000_s49157"/>
                </a:ext>
                <a:ext uri="{FF2B5EF4-FFF2-40B4-BE49-F238E27FC236}">
                  <a16:creationId xmlns:a16="http://schemas.microsoft.com/office/drawing/2014/main" id="{00000000-0008-0000-0000-00000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139</xdr:row>
          <xdr:rowOff>85725</xdr:rowOff>
        </xdr:from>
        <xdr:to>
          <xdr:col>1</xdr:col>
          <xdr:colOff>1162050</xdr:colOff>
          <xdr:row>140</xdr:row>
          <xdr:rowOff>57150</xdr:rowOff>
        </xdr:to>
        <xdr:sp macro="" textlink="">
          <xdr:nvSpPr>
            <xdr:cNvPr id="49158" name="Check Box 6" hidden="1">
              <a:extLst>
                <a:ext uri="{63B3BB69-23CF-44E3-9099-C40C66FF867C}">
                  <a14:compatExt spid="_x0000_s49158"/>
                </a:ext>
                <a:ext uri="{FF2B5EF4-FFF2-40B4-BE49-F238E27FC236}">
                  <a16:creationId xmlns:a16="http://schemas.microsoft.com/office/drawing/2014/main" id="{00000000-0008-0000-0000-00000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847725</xdr:colOff>
          <xdr:row>34</xdr:row>
          <xdr:rowOff>0</xdr:rowOff>
        </xdr:from>
        <xdr:to>
          <xdr:col>1</xdr:col>
          <xdr:colOff>1133475</xdr:colOff>
          <xdr:row>35</xdr:row>
          <xdr:rowOff>19050</xdr:rowOff>
        </xdr:to>
        <xdr:sp macro="" textlink="">
          <xdr:nvSpPr>
            <xdr:cNvPr id="49159" name="Check Box 7" hidden="1">
              <a:extLst>
                <a:ext uri="{63B3BB69-23CF-44E3-9099-C40C66FF867C}">
                  <a14:compatExt spid="_x0000_s49159"/>
                </a:ext>
                <a:ext uri="{FF2B5EF4-FFF2-40B4-BE49-F238E27FC236}">
                  <a16:creationId xmlns:a16="http://schemas.microsoft.com/office/drawing/2014/main" id="{00000000-0008-0000-0000-00000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34</xdr:row>
          <xdr:rowOff>0</xdr:rowOff>
        </xdr:from>
        <xdr:to>
          <xdr:col>2</xdr:col>
          <xdr:colOff>923925</xdr:colOff>
          <xdr:row>35</xdr:row>
          <xdr:rowOff>9525</xdr:rowOff>
        </xdr:to>
        <xdr:sp macro="" textlink="">
          <xdr:nvSpPr>
            <xdr:cNvPr id="49160" name="Check Box 8" hidden="1">
              <a:extLst>
                <a:ext uri="{63B3BB69-23CF-44E3-9099-C40C66FF867C}">
                  <a14:compatExt spid="_x0000_s49160"/>
                </a:ext>
                <a:ext uri="{FF2B5EF4-FFF2-40B4-BE49-F238E27FC236}">
                  <a16:creationId xmlns:a16="http://schemas.microsoft.com/office/drawing/2014/main" id="{00000000-0008-0000-0000-00000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35</xdr:row>
          <xdr:rowOff>0</xdr:rowOff>
        </xdr:from>
        <xdr:to>
          <xdr:col>1</xdr:col>
          <xdr:colOff>885825</xdr:colOff>
          <xdr:row>36</xdr:row>
          <xdr:rowOff>9525</xdr:rowOff>
        </xdr:to>
        <xdr:sp macro="" textlink="">
          <xdr:nvSpPr>
            <xdr:cNvPr id="49161" name="Check Box 9" hidden="1">
              <a:extLst>
                <a:ext uri="{63B3BB69-23CF-44E3-9099-C40C66FF867C}">
                  <a14:compatExt spid="_x0000_s49161"/>
                </a:ext>
                <a:ext uri="{FF2B5EF4-FFF2-40B4-BE49-F238E27FC236}">
                  <a16:creationId xmlns:a16="http://schemas.microsoft.com/office/drawing/2014/main" id="{00000000-0008-0000-0000-00000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35</xdr:row>
          <xdr:rowOff>9525</xdr:rowOff>
        </xdr:from>
        <xdr:to>
          <xdr:col>2</xdr:col>
          <xdr:colOff>809625</xdr:colOff>
          <xdr:row>36</xdr:row>
          <xdr:rowOff>0</xdr:rowOff>
        </xdr:to>
        <xdr:sp macro="" textlink="">
          <xdr:nvSpPr>
            <xdr:cNvPr id="49162" name="Check Box 10" hidden="1">
              <a:extLst>
                <a:ext uri="{63B3BB69-23CF-44E3-9099-C40C66FF867C}">
                  <a14:compatExt spid="_x0000_s49162"/>
                </a:ext>
                <a:ext uri="{FF2B5EF4-FFF2-40B4-BE49-F238E27FC236}">
                  <a16:creationId xmlns:a16="http://schemas.microsoft.com/office/drawing/2014/main" id="{00000000-0008-0000-0000-00000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1190625</xdr:colOff>
          <xdr:row>35</xdr:row>
          <xdr:rowOff>0</xdr:rowOff>
        </xdr:from>
        <xdr:to>
          <xdr:col>2</xdr:col>
          <xdr:colOff>190500</xdr:colOff>
          <xdr:row>35</xdr:row>
          <xdr:rowOff>200025</xdr:rowOff>
        </xdr:to>
        <xdr:sp macro="" textlink="">
          <xdr:nvSpPr>
            <xdr:cNvPr id="49163" name="Check Box 11" hidden="1">
              <a:extLst>
                <a:ext uri="{63B3BB69-23CF-44E3-9099-C40C66FF867C}">
                  <a14:compatExt spid="_x0000_s49163"/>
                </a:ext>
                <a:ext uri="{FF2B5EF4-FFF2-40B4-BE49-F238E27FC236}">
                  <a16:creationId xmlns:a16="http://schemas.microsoft.com/office/drawing/2014/main" id="{00000000-0008-0000-0000-00000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33</xdr:row>
          <xdr:rowOff>171450</xdr:rowOff>
        </xdr:from>
        <xdr:to>
          <xdr:col>8</xdr:col>
          <xdr:colOff>447675</xdr:colOff>
          <xdr:row>35</xdr:row>
          <xdr:rowOff>0</xdr:rowOff>
        </xdr:to>
        <xdr:sp macro="" textlink="">
          <xdr:nvSpPr>
            <xdr:cNvPr id="49164" name="Check Box 12" hidden="1">
              <a:extLst>
                <a:ext uri="{63B3BB69-23CF-44E3-9099-C40C66FF867C}">
                  <a14:compatExt spid="_x0000_s49164"/>
                </a:ext>
                <a:ext uri="{FF2B5EF4-FFF2-40B4-BE49-F238E27FC236}">
                  <a16:creationId xmlns:a16="http://schemas.microsoft.com/office/drawing/2014/main" id="{00000000-0008-0000-0000-00000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35</xdr:row>
          <xdr:rowOff>0</xdr:rowOff>
        </xdr:from>
        <xdr:to>
          <xdr:col>8</xdr:col>
          <xdr:colOff>447675</xdr:colOff>
          <xdr:row>35</xdr:row>
          <xdr:rowOff>200025</xdr:rowOff>
        </xdr:to>
        <xdr:sp macro="" textlink="">
          <xdr:nvSpPr>
            <xdr:cNvPr id="49165" name="Check Box 13" hidden="1">
              <a:extLst>
                <a:ext uri="{63B3BB69-23CF-44E3-9099-C40C66FF867C}">
                  <a14:compatExt spid="_x0000_s49165"/>
                </a:ext>
                <a:ext uri="{FF2B5EF4-FFF2-40B4-BE49-F238E27FC236}">
                  <a16:creationId xmlns:a16="http://schemas.microsoft.com/office/drawing/2014/main" id="{00000000-0008-0000-0000-00000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</xdr:row>
          <xdr:rowOff>76200</xdr:rowOff>
        </xdr:from>
        <xdr:to>
          <xdr:col>35</xdr:col>
          <xdr:colOff>85725</xdr:colOff>
          <xdr:row>3</xdr:row>
          <xdr:rowOff>133350</xdr:rowOff>
        </xdr:to>
        <xdr:sp macro="" textlink="">
          <xdr:nvSpPr>
            <xdr:cNvPr id="49166" name="CommandButton1" hidden="1">
              <a:extLst>
                <a:ext uri="{63B3BB69-23CF-44E3-9099-C40C66FF867C}">
                  <a14:compatExt spid="_x0000_s49166"/>
                </a:ext>
                <a:ext uri="{FF2B5EF4-FFF2-40B4-BE49-F238E27FC236}">
                  <a16:creationId xmlns:a16="http://schemas.microsoft.com/office/drawing/2014/main" id="{00000000-0008-0000-0000-00000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114300</xdr:colOff>
      <xdr:row>1</xdr:row>
      <xdr:rowOff>47625</xdr:rowOff>
    </xdr:from>
    <xdr:to>
      <xdr:col>6</xdr:col>
      <xdr:colOff>514350</xdr:colOff>
      <xdr:row>5</xdr:row>
      <xdr:rowOff>51569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76200"/>
          <a:ext cx="4476750" cy="77546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108</xdr:row>
          <xdr:rowOff>171450</xdr:rowOff>
        </xdr:from>
        <xdr:to>
          <xdr:col>3</xdr:col>
          <xdr:colOff>419100</xdr:colOff>
          <xdr:row>110</xdr:row>
          <xdr:rowOff>19050</xdr:rowOff>
        </xdr:to>
        <xdr:sp macro="" textlink="">
          <xdr:nvSpPr>
            <xdr:cNvPr id="49167" name="Check Box 15" hidden="1">
              <a:extLst>
                <a:ext uri="{63B3BB69-23CF-44E3-9099-C40C66FF867C}">
                  <a14:compatExt spid="_x0000_s49167"/>
                </a:ext>
                <a:ext uri="{FF2B5EF4-FFF2-40B4-BE49-F238E27FC236}">
                  <a16:creationId xmlns:a16="http://schemas.microsoft.com/office/drawing/2014/main" id="{00000000-0008-0000-0000-00000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109</xdr:row>
          <xdr:rowOff>0</xdr:rowOff>
        </xdr:from>
        <xdr:to>
          <xdr:col>4</xdr:col>
          <xdr:colOff>19050</xdr:colOff>
          <xdr:row>110</xdr:row>
          <xdr:rowOff>28575</xdr:rowOff>
        </xdr:to>
        <xdr:sp macro="" textlink="">
          <xdr:nvSpPr>
            <xdr:cNvPr id="49168" name="Check Box 16" hidden="1">
              <a:extLst>
                <a:ext uri="{63B3BB69-23CF-44E3-9099-C40C66FF867C}">
                  <a14:compatExt spid="_x0000_s49168"/>
                </a:ext>
                <a:ext uri="{FF2B5EF4-FFF2-40B4-BE49-F238E27FC236}">
                  <a16:creationId xmlns:a16="http://schemas.microsoft.com/office/drawing/2014/main" id="{00000000-0008-0000-0000-00001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110</xdr:row>
          <xdr:rowOff>28575</xdr:rowOff>
        </xdr:from>
        <xdr:to>
          <xdr:col>3</xdr:col>
          <xdr:colOff>428625</xdr:colOff>
          <xdr:row>111</xdr:row>
          <xdr:rowOff>9525</xdr:rowOff>
        </xdr:to>
        <xdr:sp macro="" textlink="">
          <xdr:nvSpPr>
            <xdr:cNvPr id="49169" name="Check Box 17" hidden="1">
              <a:extLst>
                <a:ext uri="{63B3BB69-23CF-44E3-9099-C40C66FF867C}">
                  <a14:compatExt spid="_x0000_s49169"/>
                </a:ext>
                <a:ext uri="{FF2B5EF4-FFF2-40B4-BE49-F238E27FC236}">
                  <a16:creationId xmlns:a16="http://schemas.microsoft.com/office/drawing/2014/main" id="{00000000-0008-0000-0000-00001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110</xdr:row>
          <xdr:rowOff>28575</xdr:rowOff>
        </xdr:from>
        <xdr:to>
          <xdr:col>3</xdr:col>
          <xdr:colOff>495300</xdr:colOff>
          <xdr:row>111</xdr:row>
          <xdr:rowOff>9525</xdr:rowOff>
        </xdr:to>
        <xdr:sp macro="" textlink="">
          <xdr:nvSpPr>
            <xdr:cNvPr id="49170" name="Check Box 18" hidden="1">
              <a:extLst>
                <a:ext uri="{63B3BB69-23CF-44E3-9099-C40C66FF867C}">
                  <a14:compatExt spid="_x0000_s49170"/>
                </a:ext>
                <a:ext uri="{FF2B5EF4-FFF2-40B4-BE49-F238E27FC236}">
                  <a16:creationId xmlns:a16="http://schemas.microsoft.com/office/drawing/2014/main" id="{00000000-0008-0000-0000-00001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110</xdr:row>
          <xdr:rowOff>28575</xdr:rowOff>
        </xdr:from>
        <xdr:to>
          <xdr:col>3</xdr:col>
          <xdr:colOff>428625</xdr:colOff>
          <xdr:row>111</xdr:row>
          <xdr:rowOff>9525</xdr:rowOff>
        </xdr:to>
        <xdr:sp macro="" textlink="">
          <xdr:nvSpPr>
            <xdr:cNvPr id="49171" name="Check Box 19" hidden="1">
              <a:extLst>
                <a:ext uri="{63B3BB69-23CF-44E3-9099-C40C66FF867C}">
                  <a14:compatExt spid="_x0000_s49171"/>
                </a:ext>
                <a:ext uri="{FF2B5EF4-FFF2-40B4-BE49-F238E27FC236}">
                  <a16:creationId xmlns:a16="http://schemas.microsoft.com/office/drawing/2014/main" id="{00000000-0008-0000-0000-00001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110</xdr:row>
          <xdr:rowOff>28575</xdr:rowOff>
        </xdr:from>
        <xdr:to>
          <xdr:col>3</xdr:col>
          <xdr:colOff>581025</xdr:colOff>
          <xdr:row>111</xdr:row>
          <xdr:rowOff>0</xdr:rowOff>
        </xdr:to>
        <xdr:sp macro="" textlink="">
          <xdr:nvSpPr>
            <xdr:cNvPr id="49172" name="Check Box 20" hidden="1">
              <a:extLst>
                <a:ext uri="{63B3BB69-23CF-44E3-9099-C40C66FF867C}">
                  <a14:compatExt spid="_x0000_s49172"/>
                </a:ext>
                <a:ext uri="{FF2B5EF4-FFF2-40B4-BE49-F238E27FC236}">
                  <a16:creationId xmlns:a16="http://schemas.microsoft.com/office/drawing/2014/main" id="{00000000-0008-0000-0000-00001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110</xdr:row>
          <xdr:rowOff>28575</xdr:rowOff>
        </xdr:from>
        <xdr:to>
          <xdr:col>3</xdr:col>
          <xdr:colOff>428625</xdr:colOff>
          <xdr:row>111</xdr:row>
          <xdr:rowOff>9525</xdr:rowOff>
        </xdr:to>
        <xdr:sp macro="" textlink="">
          <xdr:nvSpPr>
            <xdr:cNvPr id="49173" name="Check Box 21" hidden="1">
              <a:extLst>
                <a:ext uri="{63B3BB69-23CF-44E3-9099-C40C66FF867C}">
                  <a14:compatExt spid="_x0000_s49173"/>
                </a:ext>
                <a:ext uri="{FF2B5EF4-FFF2-40B4-BE49-F238E27FC236}">
                  <a16:creationId xmlns:a16="http://schemas.microsoft.com/office/drawing/2014/main" id="{00000000-0008-0000-0000-00001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847725</xdr:colOff>
          <xdr:row>113</xdr:row>
          <xdr:rowOff>0</xdr:rowOff>
        </xdr:from>
        <xdr:to>
          <xdr:col>1</xdr:col>
          <xdr:colOff>1133475</xdr:colOff>
          <xdr:row>114</xdr:row>
          <xdr:rowOff>19050</xdr:rowOff>
        </xdr:to>
        <xdr:sp macro="" textlink="">
          <xdr:nvSpPr>
            <xdr:cNvPr id="49174" name="Check Box 22" hidden="1">
              <a:extLst>
                <a:ext uri="{63B3BB69-23CF-44E3-9099-C40C66FF867C}">
                  <a14:compatExt spid="_x0000_s49174"/>
                </a:ext>
                <a:ext uri="{FF2B5EF4-FFF2-40B4-BE49-F238E27FC236}">
                  <a16:creationId xmlns:a16="http://schemas.microsoft.com/office/drawing/2014/main" id="{00000000-0008-0000-0000-00001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2</xdr:col>
          <xdr:colOff>923925</xdr:colOff>
          <xdr:row>114</xdr:row>
          <xdr:rowOff>9525</xdr:rowOff>
        </xdr:to>
        <xdr:sp macro="" textlink="">
          <xdr:nvSpPr>
            <xdr:cNvPr id="49175" name="Check Box 23" hidden="1">
              <a:extLst>
                <a:ext uri="{63B3BB69-23CF-44E3-9099-C40C66FF867C}">
                  <a14:compatExt spid="_x0000_s49175"/>
                </a:ext>
                <a:ext uri="{FF2B5EF4-FFF2-40B4-BE49-F238E27FC236}">
                  <a16:creationId xmlns:a16="http://schemas.microsoft.com/office/drawing/2014/main" id="{00000000-0008-0000-0000-00001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114</xdr:row>
          <xdr:rowOff>0</xdr:rowOff>
        </xdr:from>
        <xdr:to>
          <xdr:col>1</xdr:col>
          <xdr:colOff>885825</xdr:colOff>
          <xdr:row>115</xdr:row>
          <xdr:rowOff>9525</xdr:rowOff>
        </xdr:to>
        <xdr:sp macro="" textlink="">
          <xdr:nvSpPr>
            <xdr:cNvPr id="49176" name="Check Box 24" hidden="1">
              <a:extLst>
                <a:ext uri="{63B3BB69-23CF-44E3-9099-C40C66FF867C}">
                  <a14:compatExt spid="_x0000_s49176"/>
                </a:ext>
                <a:ext uri="{FF2B5EF4-FFF2-40B4-BE49-F238E27FC236}">
                  <a16:creationId xmlns:a16="http://schemas.microsoft.com/office/drawing/2014/main" id="{00000000-0008-0000-0000-00001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114</xdr:row>
          <xdr:rowOff>9525</xdr:rowOff>
        </xdr:from>
        <xdr:to>
          <xdr:col>2</xdr:col>
          <xdr:colOff>809625</xdr:colOff>
          <xdr:row>115</xdr:row>
          <xdr:rowOff>0</xdr:rowOff>
        </xdr:to>
        <xdr:sp macro="" textlink="">
          <xdr:nvSpPr>
            <xdr:cNvPr id="49177" name="Check Box 25" hidden="1">
              <a:extLst>
                <a:ext uri="{63B3BB69-23CF-44E3-9099-C40C66FF867C}">
                  <a14:compatExt spid="_x0000_s49177"/>
                </a:ext>
                <a:ext uri="{FF2B5EF4-FFF2-40B4-BE49-F238E27FC236}">
                  <a16:creationId xmlns:a16="http://schemas.microsoft.com/office/drawing/2014/main" id="{00000000-0008-0000-0000-00001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1190625</xdr:colOff>
          <xdr:row>114</xdr:row>
          <xdr:rowOff>0</xdr:rowOff>
        </xdr:from>
        <xdr:to>
          <xdr:col>2</xdr:col>
          <xdr:colOff>190500</xdr:colOff>
          <xdr:row>114</xdr:row>
          <xdr:rowOff>200025</xdr:rowOff>
        </xdr:to>
        <xdr:sp macro="" textlink="">
          <xdr:nvSpPr>
            <xdr:cNvPr id="49178" name="Check Box 26" hidden="1">
              <a:extLst>
                <a:ext uri="{63B3BB69-23CF-44E3-9099-C40C66FF867C}">
                  <a14:compatExt spid="_x0000_s49178"/>
                </a:ext>
                <a:ext uri="{FF2B5EF4-FFF2-40B4-BE49-F238E27FC236}">
                  <a16:creationId xmlns:a16="http://schemas.microsoft.com/office/drawing/2014/main" id="{00000000-0008-0000-0000-00001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112</xdr:row>
          <xdr:rowOff>171450</xdr:rowOff>
        </xdr:from>
        <xdr:to>
          <xdr:col>8</xdr:col>
          <xdr:colOff>447675</xdr:colOff>
          <xdr:row>114</xdr:row>
          <xdr:rowOff>0</xdr:rowOff>
        </xdr:to>
        <xdr:sp macro="" textlink="">
          <xdr:nvSpPr>
            <xdr:cNvPr id="49179" name="Check Box 27" hidden="1">
              <a:extLst>
                <a:ext uri="{63B3BB69-23CF-44E3-9099-C40C66FF867C}">
                  <a14:compatExt spid="_x0000_s49179"/>
                </a:ext>
                <a:ext uri="{FF2B5EF4-FFF2-40B4-BE49-F238E27FC236}">
                  <a16:creationId xmlns:a16="http://schemas.microsoft.com/office/drawing/2014/main" id="{00000000-0008-0000-0000-00001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114</xdr:row>
          <xdr:rowOff>0</xdr:rowOff>
        </xdr:from>
        <xdr:to>
          <xdr:col>8</xdr:col>
          <xdr:colOff>447675</xdr:colOff>
          <xdr:row>114</xdr:row>
          <xdr:rowOff>200025</xdr:rowOff>
        </xdr:to>
        <xdr:sp macro="" textlink="">
          <xdr:nvSpPr>
            <xdr:cNvPr id="49180" name="Check Box 28" hidden="1">
              <a:extLst>
                <a:ext uri="{63B3BB69-23CF-44E3-9099-C40C66FF867C}">
                  <a14:compatExt spid="_x0000_s49180"/>
                </a:ext>
                <a:ext uri="{FF2B5EF4-FFF2-40B4-BE49-F238E27FC236}">
                  <a16:creationId xmlns:a16="http://schemas.microsoft.com/office/drawing/2014/main" id="{00000000-0008-0000-0000-00001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54</xdr:row>
          <xdr:rowOff>180975</xdr:rowOff>
        </xdr:from>
        <xdr:to>
          <xdr:col>3</xdr:col>
          <xdr:colOff>409575</xdr:colOff>
          <xdr:row>55</xdr:row>
          <xdr:rowOff>142875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2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54</xdr:row>
          <xdr:rowOff>180975</xdr:rowOff>
        </xdr:from>
        <xdr:to>
          <xdr:col>3</xdr:col>
          <xdr:colOff>476250</xdr:colOff>
          <xdr:row>55</xdr:row>
          <xdr:rowOff>142875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2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55</xdr:row>
          <xdr:rowOff>200025</xdr:rowOff>
        </xdr:from>
        <xdr:to>
          <xdr:col>3</xdr:col>
          <xdr:colOff>409575</xdr:colOff>
          <xdr:row>56</xdr:row>
          <xdr:rowOff>190500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2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55</xdr:row>
          <xdr:rowOff>200025</xdr:rowOff>
        </xdr:from>
        <xdr:to>
          <xdr:col>3</xdr:col>
          <xdr:colOff>476250</xdr:colOff>
          <xdr:row>56</xdr:row>
          <xdr:rowOff>190500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2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56</xdr:row>
          <xdr:rowOff>200025</xdr:rowOff>
        </xdr:from>
        <xdr:to>
          <xdr:col>3</xdr:col>
          <xdr:colOff>409575</xdr:colOff>
          <xdr:row>57</xdr:row>
          <xdr:rowOff>190500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2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56</xdr:row>
          <xdr:rowOff>200025</xdr:rowOff>
        </xdr:from>
        <xdr:to>
          <xdr:col>3</xdr:col>
          <xdr:colOff>476250</xdr:colOff>
          <xdr:row>57</xdr:row>
          <xdr:rowOff>190500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2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57</xdr:row>
          <xdr:rowOff>200025</xdr:rowOff>
        </xdr:from>
        <xdr:to>
          <xdr:col>3</xdr:col>
          <xdr:colOff>409575</xdr:colOff>
          <xdr:row>58</xdr:row>
          <xdr:rowOff>190500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2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57</xdr:row>
          <xdr:rowOff>200025</xdr:rowOff>
        </xdr:from>
        <xdr:to>
          <xdr:col>3</xdr:col>
          <xdr:colOff>476250</xdr:colOff>
          <xdr:row>58</xdr:row>
          <xdr:rowOff>190500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2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58</xdr:row>
          <xdr:rowOff>200025</xdr:rowOff>
        </xdr:from>
        <xdr:to>
          <xdr:col>3</xdr:col>
          <xdr:colOff>409575</xdr:colOff>
          <xdr:row>59</xdr:row>
          <xdr:rowOff>209550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2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58</xdr:row>
          <xdr:rowOff>200025</xdr:rowOff>
        </xdr:from>
        <xdr:to>
          <xdr:col>3</xdr:col>
          <xdr:colOff>476250</xdr:colOff>
          <xdr:row>59</xdr:row>
          <xdr:rowOff>209550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2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59</xdr:row>
          <xdr:rowOff>228600</xdr:rowOff>
        </xdr:from>
        <xdr:to>
          <xdr:col>3</xdr:col>
          <xdr:colOff>409575</xdr:colOff>
          <xdr:row>60</xdr:row>
          <xdr:rowOff>209550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2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59</xdr:row>
          <xdr:rowOff>228600</xdr:rowOff>
        </xdr:from>
        <xdr:to>
          <xdr:col>3</xdr:col>
          <xdr:colOff>476250</xdr:colOff>
          <xdr:row>60</xdr:row>
          <xdr:rowOff>209550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2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60</xdr:row>
          <xdr:rowOff>228600</xdr:rowOff>
        </xdr:from>
        <xdr:to>
          <xdr:col>3</xdr:col>
          <xdr:colOff>409575</xdr:colOff>
          <xdr:row>61</xdr:row>
          <xdr:rowOff>209550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2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60</xdr:row>
          <xdr:rowOff>228600</xdr:rowOff>
        </xdr:from>
        <xdr:to>
          <xdr:col>3</xdr:col>
          <xdr:colOff>476250</xdr:colOff>
          <xdr:row>61</xdr:row>
          <xdr:rowOff>209550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2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103</xdr:row>
          <xdr:rowOff>0</xdr:rowOff>
        </xdr:from>
        <xdr:to>
          <xdr:col>1</xdr:col>
          <xdr:colOff>1133475</xdr:colOff>
          <xdr:row>104</xdr:row>
          <xdr:rowOff>28575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2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103</xdr:row>
          <xdr:rowOff>0</xdr:rowOff>
        </xdr:from>
        <xdr:to>
          <xdr:col>1</xdr:col>
          <xdr:colOff>1133475</xdr:colOff>
          <xdr:row>104</xdr:row>
          <xdr:rowOff>19050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2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103</xdr:row>
          <xdr:rowOff>0</xdr:rowOff>
        </xdr:from>
        <xdr:to>
          <xdr:col>1</xdr:col>
          <xdr:colOff>1104900</xdr:colOff>
          <xdr:row>104</xdr:row>
          <xdr:rowOff>38100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2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103</xdr:row>
          <xdr:rowOff>0</xdr:rowOff>
        </xdr:from>
        <xdr:to>
          <xdr:col>1</xdr:col>
          <xdr:colOff>1104900</xdr:colOff>
          <xdr:row>104</xdr:row>
          <xdr:rowOff>28575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2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103</xdr:row>
          <xdr:rowOff>0</xdr:rowOff>
        </xdr:from>
        <xdr:to>
          <xdr:col>1</xdr:col>
          <xdr:colOff>1133475</xdr:colOff>
          <xdr:row>104</xdr:row>
          <xdr:rowOff>28575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2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103</xdr:row>
          <xdr:rowOff>0</xdr:rowOff>
        </xdr:from>
        <xdr:to>
          <xdr:col>1</xdr:col>
          <xdr:colOff>1114425</xdr:colOff>
          <xdr:row>104</xdr:row>
          <xdr:rowOff>28575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2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61</xdr:row>
          <xdr:rowOff>228600</xdr:rowOff>
        </xdr:from>
        <xdr:to>
          <xdr:col>3</xdr:col>
          <xdr:colOff>409575</xdr:colOff>
          <xdr:row>62</xdr:row>
          <xdr:rowOff>209550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2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61</xdr:row>
          <xdr:rowOff>228600</xdr:rowOff>
        </xdr:from>
        <xdr:to>
          <xdr:col>3</xdr:col>
          <xdr:colOff>476250</xdr:colOff>
          <xdr:row>62</xdr:row>
          <xdr:rowOff>209550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2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62</xdr:row>
          <xdr:rowOff>228600</xdr:rowOff>
        </xdr:from>
        <xdr:to>
          <xdr:col>3</xdr:col>
          <xdr:colOff>409575</xdr:colOff>
          <xdr:row>63</xdr:row>
          <xdr:rowOff>209550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2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62</xdr:row>
          <xdr:rowOff>228600</xdr:rowOff>
        </xdr:from>
        <xdr:to>
          <xdr:col>3</xdr:col>
          <xdr:colOff>476250</xdr:colOff>
          <xdr:row>63</xdr:row>
          <xdr:rowOff>209550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2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63</xdr:row>
          <xdr:rowOff>228600</xdr:rowOff>
        </xdr:from>
        <xdr:to>
          <xdr:col>3</xdr:col>
          <xdr:colOff>409575</xdr:colOff>
          <xdr:row>64</xdr:row>
          <xdr:rowOff>209550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2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63</xdr:row>
          <xdr:rowOff>228600</xdr:rowOff>
        </xdr:from>
        <xdr:to>
          <xdr:col>3</xdr:col>
          <xdr:colOff>476250</xdr:colOff>
          <xdr:row>64</xdr:row>
          <xdr:rowOff>209550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2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64</xdr:row>
          <xdr:rowOff>228600</xdr:rowOff>
        </xdr:from>
        <xdr:to>
          <xdr:col>3</xdr:col>
          <xdr:colOff>409575</xdr:colOff>
          <xdr:row>65</xdr:row>
          <xdr:rowOff>209550</xdr:rowOff>
        </xdr:to>
        <xdr:sp macro="" textlink=""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2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64</xdr:row>
          <xdr:rowOff>228600</xdr:rowOff>
        </xdr:from>
        <xdr:to>
          <xdr:col>3</xdr:col>
          <xdr:colOff>476250</xdr:colOff>
          <xdr:row>65</xdr:row>
          <xdr:rowOff>209550</xdr:rowOff>
        </xdr:to>
        <xdr:sp macro="" textlink=""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2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65</xdr:row>
          <xdr:rowOff>238125</xdr:rowOff>
        </xdr:from>
        <xdr:to>
          <xdr:col>3</xdr:col>
          <xdr:colOff>409575</xdr:colOff>
          <xdr:row>67</xdr:row>
          <xdr:rowOff>0</xdr:rowOff>
        </xdr:to>
        <xdr:sp macro="" textlink=""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2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65</xdr:row>
          <xdr:rowOff>238125</xdr:rowOff>
        </xdr:from>
        <xdr:to>
          <xdr:col>3</xdr:col>
          <xdr:colOff>476250</xdr:colOff>
          <xdr:row>67</xdr:row>
          <xdr:rowOff>0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2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68</xdr:row>
          <xdr:rowOff>0</xdr:rowOff>
        </xdr:from>
        <xdr:to>
          <xdr:col>3</xdr:col>
          <xdr:colOff>409575</xdr:colOff>
          <xdr:row>69</xdr:row>
          <xdr:rowOff>57150</xdr:rowOff>
        </xdr:to>
        <xdr:sp macro="" textlink=""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2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68</xdr:row>
          <xdr:rowOff>0</xdr:rowOff>
        </xdr:from>
        <xdr:to>
          <xdr:col>3</xdr:col>
          <xdr:colOff>476250</xdr:colOff>
          <xdr:row>69</xdr:row>
          <xdr:rowOff>57150</xdr:rowOff>
        </xdr:to>
        <xdr:sp macro="" textlink=""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2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68</xdr:row>
          <xdr:rowOff>0</xdr:rowOff>
        </xdr:from>
        <xdr:to>
          <xdr:col>3</xdr:col>
          <xdr:colOff>409575</xdr:colOff>
          <xdr:row>69</xdr:row>
          <xdr:rowOff>57150</xdr:rowOff>
        </xdr:to>
        <xdr:sp macro="" textlink=""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2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68</xdr:row>
          <xdr:rowOff>0</xdr:rowOff>
        </xdr:from>
        <xdr:to>
          <xdr:col>3</xdr:col>
          <xdr:colOff>476250</xdr:colOff>
          <xdr:row>69</xdr:row>
          <xdr:rowOff>57150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2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53</xdr:row>
          <xdr:rowOff>238125</xdr:rowOff>
        </xdr:from>
        <xdr:to>
          <xdr:col>3</xdr:col>
          <xdr:colOff>390525</xdr:colOff>
          <xdr:row>54</xdr:row>
          <xdr:rowOff>228600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2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53</xdr:row>
          <xdr:rowOff>228600</xdr:rowOff>
        </xdr:from>
        <xdr:to>
          <xdr:col>3</xdr:col>
          <xdr:colOff>476250</xdr:colOff>
          <xdr:row>54</xdr:row>
          <xdr:rowOff>228600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2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70</xdr:row>
          <xdr:rowOff>0</xdr:rowOff>
        </xdr:from>
        <xdr:to>
          <xdr:col>1</xdr:col>
          <xdr:colOff>1085850</xdr:colOff>
          <xdr:row>71</xdr:row>
          <xdr:rowOff>38100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2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69</xdr:row>
          <xdr:rowOff>180975</xdr:rowOff>
        </xdr:from>
        <xdr:to>
          <xdr:col>2</xdr:col>
          <xdr:colOff>685800</xdr:colOff>
          <xdr:row>71</xdr:row>
          <xdr:rowOff>38100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2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71</xdr:row>
          <xdr:rowOff>0</xdr:rowOff>
        </xdr:from>
        <xdr:to>
          <xdr:col>1</xdr:col>
          <xdr:colOff>847725</xdr:colOff>
          <xdr:row>72</xdr:row>
          <xdr:rowOff>28575</xdr:rowOff>
        </xdr:to>
        <xdr:sp macro="" textlink=""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2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71</xdr:row>
          <xdr:rowOff>0</xdr:rowOff>
        </xdr:from>
        <xdr:to>
          <xdr:col>2</xdr:col>
          <xdr:colOff>685800</xdr:colOff>
          <xdr:row>72</xdr:row>
          <xdr:rowOff>38100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2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1162050</xdr:colOff>
          <xdr:row>71</xdr:row>
          <xdr:rowOff>0</xdr:rowOff>
        </xdr:from>
        <xdr:to>
          <xdr:col>2</xdr:col>
          <xdr:colOff>47625</xdr:colOff>
          <xdr:row>72</xdr:row>
          <xdr:rowOff>9525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2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69</xdr:row>
          <xdr:rowOff>152400</xdr:rowOff>
        </xdr:from>
        <xdr:to>
          <xdr:col>7</xdr:col>
          <xdr:colOff>342900</xdr:colOff>
          <xdr:row>71</xdr:row>
          <xdr:rowOff>9525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2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71</xdr:row>
          <xdr:rowOff>0</xdr:rowOff>
        </xdr:from>
        <xdr:to>
          <xdr:col>7</xdr:col>
          <xdr:colOff>352425</xdr:colOff>
          <xdr:row>72</xdr:row>
          <xdr:rowOff>9525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2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195943</xdr:colOff>
      <xdr:row>1</xdr:row>
      <xdr:rowOff>76200</xdr:rowOff>
    </xdr:from>
    <xdr:to>
      <xdr:col>6</xdr:col>
      <xdr:colOff>522515</xdr:colOff>
      <xdr:row>3</xdr:row>
      <xdr:rowOff>163285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6" y="97971"/>
          <a:ext cx="4778829" cy="5769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65</xdr:row>
          <xdr:rowOff>228600</xdr:rowOff>
        </xdr:from>
        <xdr:to>
          <xdr:col>3</xdr:col>
          <xdr:colOff>409575</xdr:colOff>
          <xdr:row>66</xdr:row>
          <xdr:rowOff>209550</xdr:rowOff>
        </xdr:to>
        <xdr:sp macro="" textlink="">
          <xdr:nvSpPr>
            <xdr:cNvPr id="38919" name="Check Box 1031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2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65</xdr:row>
          <xdr:rowOff>228600</xdr:rowOff>
        </xdr:from>
        <xdr:to>
          <xdr:col>3</xdr:col>
          <xdr:colOff>476250</xdr:colOff>
          <xdr:row>66</xdr:row>
          <xdr:rowOff>209550</xdr:rowOff>
        </xdr:to>
        <xdr:sp macro="" textlink="">
          <xdr:nvSpPr>
            <xdr:cNvPr id="38920" name="Check Box 1032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2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66</xdr:row>
          <xdr:rowOff>228600</xdr:rowOff>
        </xdr:from>
        <xdr:to>
          <xdr:col>3</xdr:col>
          <xdr:colOff>409575</xdr:colOff>
          <xdr:row>67</xdr:row>
          <xdr:rowOff>209550</xdr:rowOff>
        </xdr:to>
        <xdr:sp macro="" textlink="">
          <xdr:nvSpPr>
            <xdr:cNvPr id="38921" name="Check Box 1033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2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66</xdr:row>
          <xdr:rowOff>228600</xdr:rowOff>
        </xdr:from>
        <xdr:to>
          <xdr:col>3</xdr:col>
          <xdr:colOff>476250</xdr:colOff>
          <xdr:row>67</xdr:row>
          <xdr:rowOff>209550</xdr:rowOff>
        </xdr:to>
        <xdr:sp macro="" textlink="">
          <xdr:nvSpPr>
            <xdr:cNvPr id="38922" name="Check Box 1034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2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67</xdr:row>
          <xdr:rowOff>238125</xdr:rowOff>
        </xdr:from>
        <xdr:to>
          <xdr:col>3</xdr:col>
          <xdr:colOff>409575</xdr:colOff>
          <xdr:row>69</xdr:row>
          <xdr:rowOff>47625</xdr:rowOff>
        </xdr:to>
        <xdr:sp macro="" textlink="">
          <xdr:nvSpPr>
            <xdr:cNvPr id="38923" name="Check Box 1035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2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67</xdr:row>
          <xdr:rowOff>238125</xdr:rowOff>
        </xdr:from>
        <xdr:to>
          <xdr:col>3</xdr:col>
          <xdr:colOff>476250</xdr:colOff>
          <xdr:row>69</xdr:row>
          <xdr:rowOff>47625</xdr:rowOff>
        </xdr:to>
        <xdr:sp macro="" textlink="">
          <xdr:nvSpPr>
            <xdr:cNvPr id="38924" name="Check Box 1036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2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64</xdr:row>
          <xdr:rowOff>180975</xdr:rowOff>
        </xdr:from>
        <xdr:to>
          <xdr:col>1</xdr:col>
          <xdr:colOff>1123950</xdr:colOff>
          <xdr:row>66</xdr:row>
          <xdr:rowOff>9525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3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64</xdr:row>
          <xdr:rowOff>171450</xdr:rowOff>
        </xdr:from>
        <xdr:to>
          <xdr:col>2</xdr:col>
          <xdr:colOff>742950</xdr:colOff>
          <xdr:row>66</xdr:row>
          <xdr:rowOff>28575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3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66</xdr:row>
          <xdr:rowOff>9525</xdr:rowOff>
        </xdr:from>
        <xdr:to>
          <xdr:col>1</xdr:col>
          <xdr:colOff>838200</xdr:colOff>
          <xdr:row>67</xdr:row>
          <xdr:rowOff>38100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3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66</xdr:row>
          <xdr:rowOff>66675</xdr:rowOff>
        </xdr:from>
        <xdr:to>
          <xdr:col>2</xdr:col>
          <xdr:colOff>638175</xdr:colOff>
          <xdr:row>66</xdr:row>
          <xdr:rowOff>180975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3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1162050</xdr:colOff>
          <xdr:row>66</xdr:row>
          <xdr:rowOff>9525</xdr:rowOff>
        </xdr:from>
        <xdr:to>
          <xdr:col>2</xdr:col>
          <xdr:colOff>57150</xdr:colOff>
          <xdr:row>67</xdr:row>
          <xdr:rowOff>19050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3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64</xdr:row>
          <xdr:rowOff>152400</xdr:rowOff>
        </xdr:from>
        <xdr:to>
          <xdr:col>7</xdr:col>
          <xdr:colOff>342900</xdr:colOff>
          <xdr:row>66</xdr:row>
          <xdr:rowOff>9525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3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66</xdr:row>
          <xdr:rowOff>9525</xdr:rowOff>
        </xdr:from>
        <xdr:to>
          <xdr:col>7</xdr:col>
          <xdr:colOff>323850</xdr:colOff>
          <xdr:row>67</xdr:row>
          <xdr:rowOff>9525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3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174171</xdr:colOff>
      <xdr:row>1</xdr:row>
      <xdr:rowOff>130629</xdr:rowOff>
    </xdr:from>
    <xdr:to>
      <xdr:col>6</xdr:col>
      <xdr:colOff>378716</xdr:colOff>
      <xdr:row>4</xdr:row>
      <xdr:rowOff>170971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152400"/>
          <a:ext cx="4615543" cy="7293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174171</xdr:colOff>
      <xdr:row>0</xdr:row>
      <xdr:rowOff>130629</xdr:rowOff>
    </xdr:from>
    <xdr:to>
      <xdr:col>4</xdr:col>
      <xdr:colOff>559624</xdr:colOff>
      <xdr:row>3</xdr:row>
      <xdr:rowOff>166552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91" y="153489"/>
          <a:ext cx="4631872" cy="7217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Grant\Processes\Pack%20Changes\New%20Item%20Form%20Master%20-%207-25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 List"/>
      <sheetName val="DCR"/>
      <sheetName val="DSD New Item"/>
      <sheetName val="Warehouse New Item"/>
      <sheetName val="FoodMaxx MultiPrice"/>
      <sheetName val="Image - Item Barcode"/>
      <sheetName val="DSD Store Lists"/>
      <sheetName val="Lists"/>
      <sheetName val="Sheet1"/>
      <sheetName val="New Item Form Master - 7-25-13"/>
      <sheetName val="Data"/>
      <sheetName val="Change-Replace Form"/>
      <sheetName val="DSD Store 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98">
          <cell r="A98" t="str">
            <v>Case Pk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8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9" Type="http://schemas.openxmlformats.org/officeDocument/2006/relationships/ctrlProp" Target="../ctrlProps/ctrlProp62.xml"/><Relationship Id="rId21" Type="http://schemas.openxmlformats.org/officeDocument/2006/relationships/ctrlProp" Target="../ctrlProps/ctrlProp44.xml"/><Relationship Id="rId34" Type="http://schemas.openxmlformats.org/officeDocument/2006/relationships/ctrlProp" Target="../ctrlProps/ctrlProp57.xml"/><Relationship Id="rId42" Type="http://schemas.openxmlformats.org/officeDocument/2006/relationships/ctrlProp" Target="../ctrlProps/ctrlProp65.xml"/><Relationship Id="rId47" Type="http://schemas.openxmlformats.org/officeDocument/2006/relationships/ctrlProp" Target="../ctrlProps/ctrlProp70.xml"/><Relationship Id="rId50" Type="http://schemas.openxmlformats.org/officeDocument/2006/relationships/ctrlProp" Target="../ctrlProps/ctrlProp73.xml"/><Relationship Id="rId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39.xml"/><Relationship Id="rId29" Type="http://schemas.openxmlformats.org/officeDocument/2006/relationships/ctrlProp" Target="../ctrlProps/ctrlProp52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32" Type="http://schemas.openxmlformats.org/officeDocument/2006/relationships/ctrlProp" Target="../ctrlProps/ctrlProp55.xml"/><Relationship Id="rId37" Type="http://schemas.openxmlformats.org/officeDocument/2006/relationships/ctrlProp" Target="../ctrlProps/ctrlProp60.xml"/><Relationship Id="rId40" Type="http://schemas.openxmlformats.org/officeDocument/2006/relationships/ctrlProp" Target="../ctrlProps/ctrlProp63.xml"/><Relationship Id="rId45" Type="http://schemas.openxmlformats.org/officeDocument/2006/relationships/ctrlProp" Target="../ctrlProps/ctrlProp68.xml"/><Relationship Id="rId53" Type="http://schemas.openxmlformats.org/officeDocument/2006/relationships/ctrlProp" Target="../ctrlProps/ctrlProp76.xml"/><Relationship Id="rId5" Type="http://schemas.openxmlformats.org/officeDocument/2006/relationships/ctrlProp" Target="../ctrlProps/ctrlProp28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31" Type="http://schemas.openxmlformats.org/officeDocument/2006/relationships/ctrlProp" Target="../ctrlProps/ctrlProp54.xml"/><Relationship Id="rId44" Type="http://schemas.openxmlformats.org/officeDocument/2006/relationships/ctrlProp" Target="../ctrlProps/ctrlProp67.xml"/><Relationship Id="rId52" Type="http://schemas.openxmlformats.org/officeDocument/2006/relationships/ctrlProp" Target="../ctrlProps/ctrlProp7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Relationship Id="rId30" Type="http://schemas.openxmlformats.org/officeDocument/2006/relationships/ctrlProp" Target="../ctrlProps/ctrlProp53.xml"/><Relationship Id="rId35" Type="http://schemas.openxmlformats.org/officeDocument/2006/relationships/ctrlProp" Target="../ctrlProps/ctrlProp58.xml"/><Relationship Id="rId43" Type="http://schemas.openxmlformats.org/officeDocument/2006/relationships/ctrlProp" Target="../ctrlProps/ctrlProp66.xml"/><Relationship Id="rId48" Type="http://schemas.openxmlformats.org/officeDocument/2006/relationships/ctrlProp" Target="../ctrlProps/ctrlProp71.xml"/><Relationship Id="rId8" Type="http://schemas.openxmlformats.org/officeDocument/2006/relationships/ctrlProp" Target="../ctrlProps/ctrlProp31.xml"/><Relationship Id="rId51" Type="http://schemas.openxmlformats.org/officeDocument/2006/relationships/ctrlProp" Target="../ctrlProps/ctrlProp74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33" Type="http://schemas.openxmlformats.org/officeDocument/2006/relationships/ctrlProp" Target="../ctrlProps/ctrlProp56.xml"/><Relationship Id="rId38" Type="http://schemas.openxmlformats.org/officeDocument/2006/relationships/ctrlProp" Target="../ctrlProps/ctrlProp61.xml"/><Relationship Id="rId46" Type="http://schemas.openxmlformats.org/officeDocument/2006/relationships/ctrlProp" Target="../ctrlProps/ctrlProp69.xml"/><Relationship Id="rId20" Type="http://schemas.openxmlformats.org/officeDocument/2006/relationships/ctrlProp" Target="../ctrlProps/ctrlProp43.xml"/><Relationship Id="rId41" Type="http://schemas.openxmlformats.org/officeDocument/2006/relationships/ctrlProp" Target="../ctrlProps/ctrlProp64.xml"/><Relationship Id="rId54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9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36" Type="http://schemas.openxmlformats.org/officeDocument/2006/relationships/ctrlProp" Target="../ctrlProps/ctrlProp59.xml"/><Relationship Id="rId49" Type="http://schemas.openxmlformats.org/officeDocument/2006/relationships/ctrlProp" Target="../ctrlProps/ctrlProp7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79.xml"/><Relationship Id="rId12" Type="http://schemas.openxmlformats.org/officeDocument/2006/relationships/comments" Target="../comments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5" Type="http://schemas.openxmlformats.org/officeDocument/2006/relationships/ctrlProp" Target="../ctrlProps/ctrlProp77.xml"/><Relationship Id="rId10" Type="http://schemas.openxmlformats.org/officeDocument/2006/relationships/ctrlProp" Target="../ctrlProps/ctrlProp82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8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AD191"/>
  <sheetViews>
    <sheetView topLeftCell="A28" zoomScale="55" zoomScaleNormal="55" workbookViewId="0">
      <selection activeCell="B87" sqref="B87"/>
    </sheetView>
  </sheetViews>
  <sheetFormatPr defaultColWidth="6.7109375" defaultRowHeight="15"/>
  <cols>
    <col min="1" max="1" width="3.85546875" style="618" customWidth="1"/>
    <col min="2" max="2" width="18.42578125" style="425" customWidth="1"/>
    <col min="3" max="3" width="16.28515625" style="425" customWidth="1"/>
    <col min="4" max="4" width="9.140625" style="425" customWidth="1"/>
    <col min="5" max="5" width="9.5703125" style="425" customWidth="1"/>
    <col min="6" max="6" width="7.7109375" style="425" customWidth="1"/>
    <col min="7" max="7" width="8.28515625" style="425" customWidth="1"/>
    <col min="8" max="8" width="2.5703125" style="425" customWidth="1"/>
    <col min="9" max="9" width="19.5703125" style="425" bestFit="1" customWidth="1"/>
    <col min="10" max="10" width="11.7109375" style="425" bestFit="1" customWidth="1"/>
    <col min="11" max="11" width="7.7109375" style="425" customWidth="1"/>
    <col min="12" max="12" width="8" style="425" customWidth="1"/>
    <col min="13" max="13" width="8.28515625" style="425" customWidth="1"/>
    <col min="14" max="14" width="13" style="425" customWidth="1"/>
    <col min="15" max="15" width="10.28515625" style="425" customWidth="1"/>
    <col min="16" max="16" width="7.5703125" style="425" customWidth="1"/>
    <col min="17" max="17" width="7" style="425" customWidth="1"/>
    <col min="18" max="18" width="8.140625" style="425" customWidth="1"/>
    <col min="19" max="19" width="7.140625" style="425" customWidth="1"/>
    <col min="20" max="20" width="9.85546875" style="425" customWidth="1"/>
    <col min="21" max="21" width="10.7109375" style="425" bestFit="1" customWidth="1"/>
    <col min="22" max="22" width="3.28515625" style="425" customWidth="1"/>
    <col min="23" max="23" width="7.85546875" style="425" customWidth="1"/>
    <col min="24" max="24" width="8.7109375" style="425" customWidth="1"/>
    <col min="25" max="16384" width="6.7109375" style="425"/>
  </cols>
  <sheetData>
    <row r="1" spans="1:30" ht="2.25" customHeight="1" thickBot="1">
      <c r="A1" s="1472"/>
    </row>
    <row r="2" spans="1:30">
      <c r="A2" s="1472"/>
      <c r="B2" s="758"/>
      <c r="C2" s="759"/>
      <c r="D2" s="759"/>
      <c r="E2" s="759"/>
      <c r="F2" s="759"/>
      <c r="G2" s="759"/>
      <c r="H2" s="759"/>
      <c r="I2" s="1110" t="s">
        <v>0</v>
      </c>
      <c r="J2" s="1110"/>
      <c r="K2" s="1110"/>
      <c r="L2" s="1110"/>
      <c r="M2" s="1110"/>
      <c r="N2" s="1110"/>
      <c r="O2" s="760"/>
      <c r="P2" s="760"/>
      <c r="Q2" s="760"/>
      <c r="R2" s="760"/>
      <c r="S2" s="760"/>
      <c r="T2" s="760"/>
      <c r="U2" s="619"/>
      <c r="V2" s="619"/>
      <c r="W2" s="619"/>
      <c r="X2" s="619"/>
      <c r="Y2" s="619"/>
      <c r="Z2" s="619"/>
      <c r="AA2" s="619"/>
      <c r="AB2" s="619"/>
    </row>
    <row r="3" spans="1:30" ht="15.75" customHeight="1" thickBot="1">
      <c r="A3" s="1472"/>
      <c r="B3" s="761"/>
      <c r="C3" s="516"/>
      <c r="D3" s="516"/>
      <c r="E3" s="516"/>
      <c r="F3" s="516"/>
      <c r="G3" s="516"/>
      <c r="H3" s="516"/>
      <c r="I3" s="1111"/>
      <c r="J3" s="1111"/>
      <c r="K3" s="1111"/>
      <c r="L3" s="1111"/>
      <c r="M3" s="1111"/>
      <c r="N3" s="1111"/>
      <c r="O3" s="762"/>
      <c r="P3" s="762"/>
      <c r="R3" s="763"/>
      <c r="S3" s="764"/>
      <c r="T3" s="764"/>
      <c r="U3" s="619"/>
      <c r="V3" s="619"/>
      <c r="W3" s="619"/>
      <c r="X3" s="619"/>
      <c r="Y3" s="619"/>
      <c r="Z3" s="619"/>
      <c r="AA3" s="619"/>
      <c r="AB3" s="619"/>
      <c r="AC3" s="620"/>
      <c r="AD3" s="620"/>
    </row>
    <row r="4" spans="1:30" ht="15" customHeight="1" thickBot="1">
      <c r="A4" s="1472"/>
      <c r="B4" s="761"/>
      <c r="C4" s="516"/>
      <c r="D4" s="516"/>
      <c r="E4" s="428"/>
      <c r="F4" s="516"/>
      <c r="G4" s="516"/>
      <c r="H4" s="516"/>
      <c r="I4" s="765"/>
      <c r="J4" s="765"/>
      <c r="K4" s="765"/>
      <c r="L4" s="765"/>
      <c r="M4" s="765"/>
      <c r="N4" s="766" t="s">
        <v>1</v>
      </c>
      <c r="O4" s="767"/>
      <c r="P4" s="767"/>
      <c r="Q4" s="767"/>
      <c r="R4" s="768"/>
      <c r="S4" s="769">
        <v>8</v>
      </c>
      <c r="T4" s="1112" t="s">
        <v>2</v>
      </c>
      <c r="U4" s="1112"/>
      <c r="V4" s="1112"/>
      <c r="W4" s="1113"/>
    </row>
    <row r="5" spans="1:30" ht="15" customHeight="1">
      <c r="A5" s="1472"/>
      <c r="B5" s="761"/>
      <c r="C5" s="516"/>
      <c r="D5" s="516"/>
      <c r="E5" s="516"/>
      <c r="F5" s="516"/>
      <c r="G5" s="516"/>
      <c r="H5" s="770">
        <v>3</v>
      </c>
      <c r="I5" s="1114" t="s">
        <v>3</v>
      </c>
      <c r="J5" s="1114"/>
      <c r="K5" s="1115" t="s">
        <v>4</v>
      </c>
      <c r="L5" s="1116"/>
      <c r="N5" s="771" t="s">
        <v>5</v>
      </c>
      <c r="O5" s="772"/>
      <c r="P5" s="772"/>
      <c r="Q5" s="772"/>
      <c r="R5" s="773">
        <f>R4-72</f>
        <v>-72</v>
      </c>
      <c r="S5" s="774"/>
      <c r="T5" s="1119"/>
      <c r="U5" s="1119"/>
      <c r="V5" s="1119"/>
      <c r="W5" s="1119"/>
    </row>
    <row r="6" spans="1:30" ht="15.75">
      <c r="A6" s="1472"/>
      <c r="B6" s="761"/>
      <c r="C6" s="516"/>
      <c r="D6" s="516"/>
      <c r="E6" s="516"/>
      <c r="F6" s="516"/>
      <c r="G6" s="516"/>
      <c r="I6" s="1114"/>
      <c r="J6" s="1114"/>
      <c r="K6" s="1117"/>
      <c r="L6" s="1118"/>
      <c r="N6" s="775" t="s">
        <v>6</v>
      </c>
      <c r="O6" s="776"/>
      <c r="P6" s="776"/>
      <c r="Q6" s="776"/>
      <c r="R6" s="773">
        <f>R4-67</f>
        <v>-67</v>
      </c>
      <c r="S6" s="774"/>
      <c r="T6" s="1119"/>
      <c r="U6" s="1119"/>
      <c r="V6" s="1119"/>
      <c r="W6" s="1119"/>
    </row>
    <row r="7" spans="1:30" ht="14.25" customHeight="1">
      <c r="A7" s="1473">
        <v>1</v>
      </c>
      <c r="B7" s="777" t="s">
        <v>7</v>
      </c>
      <c r="C7" s="1099"/>
      <c r="D7" s="1100"/>
      <c r="E7" s="1100"/>
      <c r="F7" s="1100"/>
      <c r="G7" s="1101"/>
      <c r="H7" s="770">
        <v>4</v>
      </c>
      <c r="I7" s="1114" t="s">
        <v>8</v>
      </c>
      <c r="J7" s="1114"/>
      <c r="K7" s="1115" t="s">
        <v>9</v>
      </c>
      <c r="L7" s="1116"/>
      <c r="M7" s="778"/>
      <c r="N7" s="775" t="s">
        <v>10</v>
      </c>
      <c r="O7" s="776"/>
      <c r="P7" s="776"/>
      <c r="Q7" s="776"/>
      <c r="R7" s="773">
        <f>R4-60</f>
        <v>-60</v>
      </c>
      <c r="S7" s="774"/>
      <c r="T7" s="1119"/>
      <c r="U7" s="1119"/>
      <c r="V7" s="1119"/>
      <c r="W7" s="1119"/>
    </row>
    <row r="8" spans="1:30" ht="16.5" customHeight="1">
      <c r="A8" s="1473">
        <v>2</v>
      </c>
      <c r="B8" s="777" t="s">
        <v>11</v>
      </c>
      <c r="C8" s="779" t="s">
        <v>12</v>
      </c>
      <c r="D8" s="777" t="s">
        <v>13</v>
      </c>
      <c r="E8" s="1099"/>
      <c r="F8" s="1100"/>
      <c r="G8" s="1101"/>
      <c r="H8" s="780"/>
      <c r="I8" s="1114"/>
      <c r="J8" s="1114"/>
      <c r="K8" s="1117"/>
      <c r="L8" s="1118"/>
      <c r="N8" s="775" t="s">
        <v>14</v>
      </c>
      <c r="O8" s="776"/>
      <c r="P8" s="776"/>
      <c r="Q8" s="776"/>
      <c r="R8" s="781">
        <f>R4-28</f>
        <v>-28</v>
      </c>
      <c r="S8" s="782"/>
      <c r="T8" s="1119"/>
      <c r="U8" s="1119"/>
      <c r="V8" s="1119"/>
      <c r="W8" s="1119"/>
    </row>
    <row r="9" spans="1:30" ht="17.25" customHeight="1">
      <c r="A9" s="1473">
        <v>1</v>
      </c>
      <c r="B9" s="777" t="s">
        <v>15</v>
      </c>
      <c r="C9" s="1099"/>
      <c r="D9" s="1100"/>
      <c r="E9" s="1100"/>
      <c r="F9" s="1100"/>
      <c r="G9" s="1101"/>
      <c r="H9" s="770">
        <v>5</v>
      </c>
      <c r="I9" s="1121" t="s">
        <v>16</v>
      </c>
      <c r="J9" s="1121"/>
      <c r="K9" s="1123" t="s">
        <v>17</v>
      </c>
      <c r="L9" s="1124"/>
      <c r="M9" s="783">
        <v>6</v>
      </c>
      <c r="N9" s="775" t="s">
        <v>18</v>
      </c>
      <c r="O9" s="776"/>
      <c r="P9" s="776"/>
      <c r="Q9" s="776"/>
      <c r="R9" s="784">
        <f>R4-15</f>
        <v>-15</v>
      </c>
      <c r="S9" s="785"/>
      <c r="T9" s="1120"/>
      <c r="U9" s="1120"/>
      <c r="V9" s="1120"/>
      <c r="W9" s="1120"/>
    </row>
    <row r="10" spans="1:30" ht="19.5" customHeight="1">
      <c r="A10" s="1473">
        <v>1</v>
      </c>
      <c r="B10" s="777" t="s">
        <v>19</v>
      </c>
      <c r="C10" s="1099"/>
      <c r="D10" s="1100"/>
      <c r="E10" s="1100"/>
      <c r="F10" s="1100"/>
      <c r="G10" s="1101"/>
      <c r="H10" s="780"/>
      <c r="I10" s="1122"/>
      <c r="J10" s="1122"/>
      <c r="K10" s="1125"/>
      <c r="L10" s="1126"/>
      <c r="M10" s="764"/>
      <c r="N10" s="786" t="s">
        <v>20</v>
      </c>
      <c r="O10" s="787"/>
      <c r="P10" s="788"/>
      <c r="Q10" s="789"/>
      <c r="R10" s="790" t="s">
        <v>21</v>
      </c>
      <c r="S10" s="791"/>
      <c r="T10" s="792"/>
      <c r="U10" s="1127"/>
      <c r="V10" s="1128"/>
      <c r="W10" s="1129"/>
    </row>
    <row r="11" spans="1:30" ht="27.75" customHeight="1">
      <c r="A11" s="1473">
        <v>1</v>
      </c>
      <c r="B11" s="777" t="s">
        <v>22</v>
      </c>
      <c r="C11" s="779"/>
      <c r="D11" s="777" t="s">
        <v>23</v>
      </c>
      <c r="E11" s="793"/>
      <c r="F11" s="777" t="s">
        <v>24</v>
      </c>
      <c r="G11" s="794"/>
      <c r="H11" s="795"/>
      <c r="I11" s="796"/>
      <c r="J11" s="796"/>
      <c r="K11" s="796"/>
      <c r="L11" s="796"/>
      <c r="M11" s="797">
        <v>7</v>
      </c>
      <c r="N11" s="798"/>
      <c r="O11" s="799"/>
      <c r="P11" s="800"/>
      <c r="Q11" s="801"/>
      <c r="R11" s="802"/>
      <c r="S11" s="803"/>
      <c r="T11" s="804"/>
      <c r="U11" s="1130"/>
      <c r="V11" s="1131"/>
      <c r="W11" s="1132"/>
    </row>
    <row r="12" spans="1:30">
      <c r="A12" s="1473">
        <v>1</v>
      </c>
      <c r="B12" s="777" t="s">
        <v>25</v>
      </c>
      <c r="C12" s="1099"/>
      <c r="D12" s="1100"/>
      <c r="E12" s="1100"/>
      <c r="F12" s="1100"/>
      <c r="G12" s="1101"/>
      <c r="H12" s="805"/>
      <c r="I12" s="621"/>
      <c r="J12" s="806"/>
      <c r="K12" s="806"/>
      <c r="L12" s="806"/>
      <c r="M12" s="806"/>
      <c r="N12" s="806"/>
      <c r="O12" s="806"/>
      <c r="P12" s="806"/>
      <c r="Q12" s="807"/>
      <c r="R12" s="808"/>
      <c r="S12" s="621"/>
      <c r="T12" s="809"/>
      <c r="U12" s="806"/>
      <c r="V12" s="806"/>
      <c r="W12" s="810"/>
    </row>
    <row r="13" spans="1:30">
      <c r="A13" s="1473">
        <v>1</v>
      </c>
      <c r="B13" s="777" t="s">
        <v>26</v>
      </c>
      <c r="C13" s="1108"/>
      <c r="D13" s="1109"/>
      <c r="E13" s="1109"/>
      <c r="F13" s="1109"/>
      <c r="G13" s="1109"/>
      <c r="H13" s="805"/>
      <c r="I13" s="621"/>
      <c r="J13" s="806"/>
      <c r="K13" s="806"/>
      <c r="L13" s="806"/>
      <c r="M13" s="806"/>
      <c r="N13" s="806"/>
      <c r="O13" s="806"/>
      <c r="P13" s="806"/>
      <c r="Q13" s="806"/>
      <c r="R13" s="807"/>
      <c r="S13" s="808"/>
      <c r="T13" s="621"/>
      <c r="U13" s="809"/>
      <c r="V13" s="806"/>
      <c r="W13" s="806"/>
    </row>
    <row r="14" spans="1:30" ht="15.75" thickBot="1">
      <c r="A14" s="1474"/>
      <c r="B14" s="811" t="s">
        <v>27</v>
      </c>
      <c r="C14" s="812"/>
      <c r="D14" s="812"/>
      <c r="E14" s="812"/>
      <c r="F14" s="812"/>
      <c r="G14" s="812"/>
      <c r="J14" s="813"/>
      <c r="K14" s="764"/>
      <c r="L14" s="814"/>
      <c r="M14" s="426"/>
      <c r="N14" s="427"/>
      <c r="O14" s="428"/>
      <c r="P14" s="429"/>
      <c r="Q14" s="429"/>
      <c r="R14" s="429"/>
      <c r="S14" s="429"/>
      <c r="T14" s="621"/>
      <c r="U14" s="809"/>
      <c r="V14" s="806"/>
      <c r="W14" s="806"/>
    </row>
    <row r="15" spans="1:30" ht="15.75" thickTop="1">
      <c r="A15" s="1472"/>
      <c r="B15" s="815" t="s">
        <v>28</v>
      </c>
      <c r="I15" s="816"/>
      <c r="J15" s="430"/>
      <c r="K15" s="427"/>
      <c r="L15" s="427"/>
      <c r="M15" s="431"/>
      <c r="N15" s="432"/>
      <c r="P15" s="817"/>
      <c r="Q15" s="816"/>
      <c r="R15" s="818"/>
      <c r="T15" s="621"/>
      <c r="U15" s="809"/>
      <c r="V15" s="806"/>
      <c r="W15" s="806"/>
    </row>
    <row r="16" spans="1:30">
      <c r="A16" s="1475"/>
      <c r="B16" s="433" t="s">
        <v>29</v>
      </c>
      <c r="J16" s="813"/>
      <c r="K16" s="764"/>
      <c r="L16" s="814"/>
      <c r="M16" s="764"/>
      <c r="N16" s="764"/>
      <c r="O16" s="1136"/>
      <c r="P16" s="1137"/>
      <c r="Q16" s="1138"/>
      <c r="R16" s="1138"/>
      <c r="S16" s="622"/>
      <c r="T16" s="621"/>
      <c r="U16" s="809"/>
      <c r="V16" s="806"/>
      <c r="W16" s="806"/>
    </row>
    <row r="17" spans="1:24" ht="8.25" customHeight="1" thickBot="1">
      <c r="A17" s="1472"/>
      <c r="B17" s="434"/>
      <c r="C17" s="764"/>
      <c r="D17" s="764"/>
      <c r="E17" s="764"/>
      <c r="F17" s="764"/>
      <c r="G17" s="764"/>
      <c r="H17" s="764"/>
      <c r="I17" s="764"/>
      <c r="K17" s="435"/>
      <c r="L17" s="435"/>
      <c r="O17" s="1137"/>
      <c r="P17" s="1137"/>
      <c r="Q17" s="1138"/>
      <c r="R17" s="1138"/>
      <c r="S17" s="809"/>
      <c r="T17" s="809"/>
      <c r="U17" s="809"/>
      <c r="V17" s="764"/>
      <c r="W17" s="435"/>
      <c r="X17" s="433"/>
    </row>
    <row r="18" spans="1:24" ht="15.75" thickBot="1">
      <c r="A18" s="1476">
        <v>9</v>
      </c>
      <c r="B18" s="436"/>
      <c r="C18" s="437"/>
      <c r="D18" s="438" t="s">
        <v>30</v>
      </c>
      <c r="E18" s="439"/>
      <c r="F18" s="440"/>
      <c r="G18" s="441"/>
      <c r="H18" s="441"/>
      <c r="I18" s="442"/>
      <c r="J18" s="443" t="s">
        <v>31</v>
      </c>
      <c r="K18" s="444"/>
      <c r="L18" s="445"/>
      <c r="M18" s="446" t="s">
        <v>32</v>
      </c>
      <c r="N18" s="447">
        <v>9</v>
      </c>
      <c r="O18" s="448"/>
      <c r="P18" s="449"/>
      <c r="Q18" s="448"/>
      <c r="R18" s="450"/>
      <c r="S18" s="450"/>
      <c r="T18" s="451"/>
      <c r="U18" s="452"/>
      <c r="V18" s="451"/>
      <c r="W18" s="451"/>
      <c r="X18" s="433"/>
    </row>
    <row r="19" spans="1:24" ht="15.75" thickBot="1">
      <c r="A19" s="819">
        <v>10</v>
      </c>
      <c r="B19" s="453" t="s">
        <v>33</v>
      </c>
      <c r="C19" s="454"/>
      <c r="D19" s="820"/>
      <c r="E19" s="820"/>
      <c r="F19" s="455" t="s">
        <v>34</v>
      </c>
      <c r="G19" s="456" t="s">
        <v>35</v>
      </c>
      <c r="H19" s="457"/>
      <c r="I19" s="458" t="s">
        <v>36</v>
      </c>
      <c r="J19" s="459" t="s">
        <v>37</v>
      </c>
      <c r="K19" s="460" t="s">
        <v>38</v>
      </c>
      <c r="L19" s="461" t="s">
        <v>38</v>
      </c>
      <c r="M19" s="462" t="s">
        <v>38</v>
      </c>
      <c r="N19" s="463" t="s">
        <v>39</v>
      </c>
      <c r="O19" s="821"/>
      <c r="P19" s="464" t="s">
        <v>40</v>
      </c>
      <c r="Q19" s="440" t="s">
        <v>41</v>
      </c>
      <c r="R19" s="465" t="s">
        <v>42</v>
      </c>
      <c r="S19" s="466" t="s">
        <v>43</v>
      </c>
      <c r="T19" s="466" t="s">
        <v>43</v>
      </c>
      <c r="U19" s="467" t="s">
        <v>43</v>
      </c>
      <c r="V19" s="1102" t="s">
        <v>44</v>
      </c>
      <c r="W19" s="1103"/>
      <c r="X19" s="623"/>
    </row>
    <row r="20" spans="1:24" ht="13.5" customHeight="1" thickBot="1">
      <c r="A20" s="1472"/>
      <c r="B20" s="468" t="s">
        <v>45</v>
      </c>
      <c r="C20" s="469" t="s">
        <v>46</v>
      </c>
      <c r="D20" s="470" t="s">
        <v>47</v>
      </c>
      <c r="E20" s="471" t="s">
        <v>47</v>
      </c>
      <c r="F20" s="472" t="s">
        <v>48</v>
      </c>
      <c r="G20" s="473" t="s">
        <v>48</v>
      </c>
      <c r="H20" s="473"/>
      <c r="I20" s="474" t="s">
        <v>49</v>
      </c>
      <c r="J20" s="475" t="s">
        <v>50</v>
      </c>
      <c r="K20" s="476" t="s">
        <v>48</v>
      </c>
      <c r="L20" s="477" t="s">
        <v>51</v>
      </c>
      <c r="M20" s="478" t="s">
        <v>51</v>
      </c>
      <c r="N20" s="479" t="s">
        <v>52</v>
      </c>
      <c r="O20" s="480"/>
      <c r="P20" s="481" t="s">
        <v>48</v>
      </c>
      <c r="Q20" s="482"/>
      <c r="R20" s="483"/>
      <c r="S20" s="484" t="s">
        <v>53</v>
      </c>
      <c r="T20" s="485" t="s">
        <v>54</v>
      </c>
      <c r="U20" s="484" t="s">
        <v>55</v>
      </c>
      <c r="V20" s="1104" t="s">
        <v>56</v>
      </c>
      <c r="W20" s="1105"/>
      <c r="X20" s="624" t="s">
        <v>57</v>
      </c>
    </row>
    <row r="21" spans="1:24" s="487" customFormat="1" ht="21" customHeight="1" thickTop="1">
      <c r="A21" s="819">
        <v>11</v>
      </c>
      <c r="B21" s="822"/>
      <c r="C21" s="823"/>
      <c r="D21" s="824"/>
      <c r="E21" s="825"/>
      <c r="F21" s="826"/>
      <c r="G21" s="827"/>
      <c r="H21" s="828"/>
      <c r="I21" s="829"/>
      <c r="J21" s="486">
        <v>0</v>
      </c>
      <c r="K21" s="828"/>
      <c r="L21" s="830">
        <v>0</v>
      </c>
      <c r="M21" s="486">
        <v>0</v>
      </c>
      <c r="N21" s="831"/>
      <c r="O21" s="832"/>
      <c r="P21" s="833"/>
      <c r="Q21" s="834"/>
      <c r="R21" s="835"/>
      <c r="S21" s="836"/>
      <c r="T21" s="836"/>
      <c r="U21" s="837"/>
      <c r="V21" s="1106"/>
      <c r="W21" s="1107"/>
      <c r="X21" s="625" t="s">
        <v>47</v>
      </c>
    </row>
    <row r="22" spans="1:24" ht="15.75" thickBot="1">
      <c r="A22" s="1472"/>
      <c r="B22" s="838"/>
      <c r="C22" s="839"/>
      <c r="D22" s="839"/>
      <c r="E22" s="839"/>
      <c r="F22" s="839"/>
      <c r="G22" s="839"/>
      <c r="H22" s="839"/>
      <c r="I22" s="839"/>
      <c r="J22" s="839"/>
      <c r="K22" s="839"/>
      <c r="L22" s="839"/>
      <c r="X22" s="433"/>
    </row>
    <row r="23" spans="1:24" ht="15" customHeight="1">
      <c r="A23" s="1472"/>
      <c r="B23" s="488"/>
      <c r="C23" s="489" t="s">
        <v>58</v>
      </c>
      <c r="D23" s="1155" t="s">
        <v>59</v>
      </c>
      <c r="E23" s="1156"/>
      <c r="F23" s="490" t="s">
        <v>60</v>
      </c>
      <c r="G23" s="491"/>
      <c r="H23" s="491"/>
      <c r="I23" s="491"/>
      <c r="J23" s="491"/>
      <c r="K23" s="491"/>
      <c r="L23" s="492"/>
      <c r="M23" s="493" t="s">
        <v>61</v>
      </c>
      <c r="N23" s="494"/>
      <c r="O23" s="493"/>
      <c r="P23" s="493"/>
      <c r="Q23" s="495"/>
      <c r="R23" s="496" t="s">
        <v>62</v>
      </c>
      <c r="S23" s="497"/>
      <c r="T23" s="498"/>
      <c r="U23" s="499"/>
      <c r="V23" s="500"/>
      <c r="W23" s="500"/>
      <c r="X23" s="1144"/>
    </row>
    <row r="24" spans="1:24" ht="13.5" customHeight="1" thickBot="1">
      <c r="A24" s="1472"/>
      <c r="B24" s="501" t="s">
        <v>46</v>
      </c>
      <c r="C24" s="502" t="s">
        <v>63</v>
      </c>
      <c r="D24" s="503" t="s">
        <v>64</v>
      </c>
      <c r="E24" s="483" t="s">
        <v>65</v>
      </c>
      <c r="F24" s="504" t="s">
        <v>66</v>
      </c>
      <c r="G24" s="505" t="s">
        <v>67</v>
      </c>
      <c r="H24" s="505"/>
      <c r="I24" s="505" t="s">
        <v>68</v>
      </c>
      <c r="J24" s="505" t="s">
        <v>69</v>
      </c>
      <c r="K24" s="506" t="s">
        <v>70</v>
      </c>
      <c r="L24" s="507" t="s">
        <v>71</v>
      </c>
      <c r="M24" s="508" t="s">
        <v>66</v>
      </c>
      <c r="N24" s="505" t="s">
        <v>67</v>
      </c>
      <c r="O24" s="505" t="s">
        <v>68</v>
      </c>
      <c r="P24" s="505" t="s">
        <v>69</v>
      </c>
      <c r="Q24" s="509" t="s">
        <v>68</v>
      </c>
      <c r="R24" s="510" t="s">
        <v>67</v>
      </c>
      <c r="S24" s="509" t="s">
        <v>66</v>
      </c>
      <c r="T24" s="511" t="s">
        <v>69</v>
      </c>
      <c r="U24" s="512" t="s">
        <v>72</v>
      </c>
      <c r="V24" s="1146" t="s">
        <v>73</v>
      </c>
      <c r="W24" s="1147"/>
      <c r="X24" s="1145"/>
    </row>
    <row r="25" spans="1:24" s="487" customFormat="1" ht="18.95" customHeight="1" thickTop="1">
      <c r="A25" s="819">
        <v>12</v>
      </c>
      <c r="B25" s="840">
        <v>0</v>
      </c>
      <c r="C25" s="841"/>
      <c r="D25" s="842"/>
      <c r="E25" s="843"/>
      <c r="F25" s="844"/>
      <c r="G25" s="845"/>
      <c r="H25" s="845"/>
      <c r="I25" s="845"/>
      <c r="J25" s="845"/>
      <c r="K25" s="842"/>
      <c r="L25" s="843"/>
      <c r="M25" s="846"/>
      <c r="N25" s="847"/>
      <c r="O25" s="847"/>
      <c r="P25" s="848"/>
      <c r="Q25" s="849"/>
      <c r="R25" s="850"/>
      <c r="S25" s="850"/>
      <c r="T25" s="851"/>
      <c r="U25" s="513" t="s">
        <v>47</v>
      </c>
      <c r="V25" s="514" t="s">
        <v>47</v>
      </c>
      <c r="W25" s="514"/>
      <c r="X25" s="626"/>
    </row>
    <row r="26" spans="1:24" s="487" customFormat="1" ht="18.95" customHeight="1">
      <c r="A26" s="646"/>
      <c r="B26" s="852"/>
      <c r="C26" s="853"/>
      <c r="D26" s="854"/>
      <c r="E26" s="854"/>
      <c r="F26" s="855"/>
      <c r="G26" s="855"/>
      <c r="H26" s="855"/>
      <c r="I26" s="855"/>
      <c r="J26" s="855"/>
      <c r="K26" s="854"/>
      <c r="L26" s="854"/>
      <c r="M26" s="856"/>
      <c r="N26" s="856"/>
      <c r="O26" s="856"/>
      <c r="P26" s="856"/>
      <c r="Q26" s="857"/>
      <c r="R26" s="858"/>
      <c r="S26" s="858"/>
      <c r="T26" s="858"/>
      <c r="U26" s="627"/>
      <c r="V26" s="628"/>
      <c r="W26" s="628"/>
      <c r="X26" s="626"/>
    </row>
    <row r="27" spans="1:24" s="630" customFormat="1" ht="25.5" customHeight="1" thickBot="1">
      <c r="A27" s="859">
        <v>13</v>
      </c>
      <c r="B27" s="860" t="s">
        <v>74</v>
      </c>
      <c r="C27" s="861"/>
      <c r="D27" s="861"/>
      <c r="E27" s="861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R27" s="862"/>
      <c r="S27" s="862"/>
      <c r="T27" s="862"/>
      <c r="U27" s="862"/>
      <c r="V27" s="862"/>
      <c r="W27" s="863"/>
      <c r="X27" s="629"/>
    </row>
    <row r="28" spans="1:24" s="632" customFormat="1">
      <c r="B28" s="864"/>
      <c r="C28" s="865"/>
      <c r="D28" s="865"/>
      <c r="E28" s="865"/>
      <c r="F28" s="865"/>
      <c r="G28" s="865"/>
      <c r="H28" s="865"/>
      <c r="I28" s="865"/>
      <c r="J28" s="865"/>
      <c r="K28" s="865"/>
      <c r="L28" s="865"/>
      <c r="M28" s="865"/>
      <c r="N28" s="865"/>
      <c r="O28" s="865"/>
      <c r="P28" s="865"/>
      <c r="Q28" s="865"/>
      <c r="R28" s="865"/>
      <c r="S28" s="865"/>
      <c r="T28" s="865"/>
      <c r="U28" s="865"/>
      <c r="V28" s="865"/>
      <c r="W28" s="865"/>
      <c r="X28" s="631"/>
    </row>
    <row r="29" spans="1:24" s="630" customFormat="1" ht="20.25" customHeight="1">
      <c r="A29" s="859">
        <v>14</v>
      </c>
      <c r="B29" s="866" t="s">
        <v>75</v>
      </c>
      <c r="C29" s="867"/>
      <c r="D29" s="867"/>
      <c r="E29" s="867"/>
      <c r="F29" s="867"/>
      <c r="G29" s="867"/>
      <c r="H29" s="867"/>
      <c r="I29" s="868"/>
      <c r="J29" s="869"/>
      <c r="K29" s="867"/>
      <c r="L29" s="867"/>
      <c r="M29" s="867"/>
      <c r="N29" s="867"/>
      <c r="O29" s="870"/>
      <c r="P29" s="619"/>
      <c r="Q29" s="619"/>
      <c r="R29" s="619"/>
      <c r="S29" s="619"/>
      <c r="T29" s="619"/>
      <c r="U29" s="619"/>
      <c r="V29" s="619"/>
      <c r="W29" s="619"/>
      <c r="X29" s="633"/>
    </row>
    <row r="30" spans="1:24" s="632" customFormat="1">
      <c r="B30" s="871"/>
      <c r="C30" s="872"/>
      <c r="D30" s="872"/>
      <c r="E30" s="872"/>
      <c r="F30" s="872"/>
      <c r="G30" s="872"/>
      <c r="H30" s="872"/>
      <c r="I30" s="872"/>
      <c r="J30" s="872"/>
      <c r="K30" s="872"/>
      <c r="L30" s="872"/>
      <c r="M30" s="872"/>
      <c r="N30" s="872"/>
      <c r="O30" s="872"/>
      <c r="P30" s="872"/>
      <c r="Q30" s="872"/>
      <c r="R30" s="872"/>
      <c r="S30" s="872"/>
      <c r="T30" s="872"/>
      <c r="U30" s="872"/>
      <c r="V30" s="872"/>
      <c r="W30" s="872"/>
      <c r="X30" s="631"/>
    </row>
    <row r="31" spans="1:24" s="630" customFormat="1" ht="21.75" customHeight="1">
      <c r="A31" s="859">
        <v>15</v>
      </c>
      <c r="B31" s="866" t="s">
        <v>76</v>
      </c>
      <c r="C31" s="867"/>
      <c r="D31" s="867"/>
      <c r="E31" s="867"/>
      <c r="F31" s="867"/>
      <c r="G31" s="867"/>
      <c r="H31" s="867"/>
      <c r="I31" s="868"/>
      <c r="J31" s="869"/>
      <c r="K31" s="867"/>
      <c r="L31" s="867"/>
      <c r="M31" s="867"/>
      <c r="N31" s="867"/>
      <c r="O31" s="873"/>
      <c r="P31" s="874"/>
      <c r="Q31" s="619"/>
      <c r="R31" s="619"/>
      <c r="S31" s="619"/>
      <c r="T31" s="619"/>
      <c r="U31" s="619"/>
      <c r="V31" s="619"/>
      <c r="W31" s="619"/>
      <c r="X31" s="633"/>
    </row>
    <row r="32" spans="1:24" s="630" customFormat="1" ht="20.25" customHeight="1" thickBot="1">
      <c r="A32" s="875"/>
      <c r="B32" s="876"/>
      <c r="C32" s="877"/>
      <c r="D32" s="877"/>
      <c r="E32" s="877"/>
      <c r="F32" s="877"/>
      <c r="G32" s="877"/>
      <c r="H32" s="877"/>
      <c r="I32" s="877"/>
      <c r="J32" s="877"/>
      <c r="K32" s="877"/>
      <c r="L32" s="877"/>
      <c r="M32" s="877"/>
      <c r="N32" s="877"/>
      <c r="O32" s="877"/>
      <c r="P32" s="877"/>
      <c r="Q32" s="877"/>
      <c r="R32" s="877"/>
      <c r="S32" s="877"/>
      <c r="T32" s="877"/>
      <c r="U32" s="877"/>
      <c r="V32" s="877"/>
      <c r="W32" s="877"/>
      <c r="X32" s="633"/>
    </row>
    <row r="33" spans="1:24" s="487" customFormat="1" ht="16.5" thickBot="1">
      <c r="A33" s="878"/>
      <c r="B33" s="852"/>
      <c r="C33" s="879"/>
      <c r="D33" s="880"/>
      <c r="E33" s="880"/>
      <c r="W33" s="764"/>
      <c r="X33" s="634"/>
    </row>
    <row r="34" spans="1:24" ht="15.75" thickBot="1">
      <c r="A34" s="1476">
        <v>16</v>
      </c>
      <c r="B34" s="881" t="s">
        <v>77</v>
      </c>
      <c r="C34" s="882"/>
      <c r="D34" s="883" t="s">
        <v>78</v>
      </c>
      <c r="E34" s="884"/>
      <c r="F34" s="885" t="s">
        <v>79</v>
      </c>
      <c r="G34" s="886" t="s">
        <v>80</v>
      </c>
      <c r="H34" s="887"/>
      <c r="I34" s="888" t="s">
        <v>81</v>
      </c>
      <c r="J34" s="883"/>
      <c r="K34" s="889"/>
      <c r="L34" s="883"/>
      <c r="M34" s="889"/>
      <c r="N34" s="890" t="s">
        <v>82</v>
      </c>
      <c r="O34" s="891" t="s">
        <v>83</v>
      </c>
      <c r="P34" s="892"/>
      <c r="Q34" s="892"/>
      <c r="R34" s="893" t="s">
        <v>84</v>
      </c>
      <c r="S34" s="894" t="s">
        <v>85</v>
      </c>
      <c r="T34" s="895" t="s">
        <v>86</v>
      </c>
      <c r="U34" s="896"/>
      <c r="V34" s="897"/>
      <c r="W34" s="897"/>
      <c r="X34" s="433"/>
    </row>
    <row r="35" spans="1:24" ht="15.75" thickBot="1">
      <c r="A35" s="1472"/>
      <c r="B35" s="898" t="s">
        <v>87</v>
      </c>
      <c r="C35" s="899"/>
      <c r="D35" s="900" t="s">
        <v>88</v>
      </c>
      <c r="E35" s="901" t="s">
        <v>89</v>
      </c>
      <c r="F35" s="902" t="s">
        <v>90</v>
      </c>
      <c r="G35" s="903" t="s">
        <v>91</v>
      </c>
      <c r="H35" s="904"/>
      <c r="I35" s="905" t="s">
        <v>92</v>
      </c>
      <c r="J35" s="906" t="s">
        <v>93</v>
      </c>
      <c r="K35" s="907"/>
      <c r="L35" s="908"/>
      <c r="M35" s="909"/>
      <c r="N35" s="910"/>
      <c r="O35" s="911"/>
      <c r="P35" s="912"/>
      <c r="Q35" s="912"/>
      <c r="R35" s="913"/>
      <c r="S35" s="914"/>
      <c r="T35" s="914"/>
      <c r="U35" s="914"/>
      <c r="V35" s="914"/>
      <c r="W35" s="914"/>
      <c r="X35" s="433"/>
    </row>
    <row r="36" spans="1:24" ht="17.25" customHeight="1" thickBot="1">
      <c r="A36" s="1472"/>
      <c r="B36" s="915" t="s">
        <v>94</v>
      </c>
      <c r="C36" s="916"/>
      <c r="D36" s="917"/>
      <c r="E36" s="918"/>
      <c r="F36" s="919"/>
      <c r="G36" s="918"/>
      <c r="H36" s="920"/>
      <c r="I36" s="921" t="s">
        <v>95</v>
      </c>
      <c r="J36" s="922"/>
      <c r="K36" s="923"/>
      <c r="L36" s="924"/>
      <c r="M36" s="925"/>
      <c r="N36" s="926" t="s">
        <v>96</v>
      </c>
      <c r="O36" s="927" t="s">
        <v>97</v>
      </c>
      <c r="P36" s="928" t="s">
        <v>98</v>
      </c>
      <c r="Q36" s="929"/>
      <c r="R36" s="929"/>
      <c r="S36" s="929"/>
      <c r="T36" s="930"/>
      <c r="U36" s="764"/>
      <c r="V36" s="764"/>
      <c r="W36" s="764"/>
    </row>
    <row r="37" spans="1:24" ht="17.25" customHeight="1" thickBot="1">
      <c r="A37" s="1472"/>
      <c r="B37" s="931"/>
      <c r="C37" s="809"/>
      <c r="D37" s="932"/>
      <c r="E37" s="932"/>
      <c r="F37" s="932"/>
      <c r="G37" s="932"/>
      <c r="H37" s="932"/>
      <c r="I37" s="933"/>
      <c r="J37" s="932"/>
      <c r="K37" s="932"/>
      <c r="L37" s="934"/>
      <c r="M37" s="934"/>
      <c r="N37" s="621"/>
      <c r="O37" s="933"/>
      <c r="P37" s="935"/>
      <c r="Q37" s="809"/>
      <c r="R37" s="809"/>
      <c r="S37" s="809"/>
      <c r="T37" s="809"/>
      <c r="U37" s="809"/>
      <c r="V37" s="809"/>
      <c r="W37" s="809"/>
    </row>
    <row r="38" spans="1:24" ht="17.25" customHeight="1" thickBot="1">
      <c r="A38" s="1476">
        <v>17</v>
      </c>
      <c r="B38" s="636" t="s">
        <v>99</v>
      </c>
      <c r="C38" s="1148" t="s">
        <v>100</v>
      </c>
      <c r="D38" s="1149"/>
      <c r="E38" s="1149"/>
      <c r="F38" s="1149"/>
      <c r="G38" s="1149"/>
      <c r="H38" s="751"/>
      <c r="I38" s="1150" t="s">
        <v>101</v>
      </c>
      <c r="J38" s="1149"/>
      <c r="K38" s="1149"/>
      <c r="L38" s="1149"/>
      <c r="M38" s="1149"/>
      <c r="N38" s="1149"/>
      <c r="O38" s="1149"/>
      <c r="P38" s="1151"/>
      <c r="Q38" s="1152" t="s">
        <v>102</v>
      </c>
      <c r="R38" s="1153"/>
      <c r="S38" s="1153"/>
      <c r="T38" s="1154"/>
      <c r="U38" s="809"/>
      <c r="V38" s="809"/>
      <c r="W38" s="809"/>
      <c r="X38" s="635"/>
    </row>
    <row r="39" spans="1:24" ht="17.25" customHeight="1" thickBot="1">
      <c r="A39" s="1472"/>
      <c r="B39" s="637" t="s">
        <v>46</v>
      </c>
      <c r="C39" s="638" t="s">
        <v>103</v>
      </c>
      <c r="D39" s="639" t="s">
        <v>104</v>
      </c>
      <c r="E39" s="640" t="s">
        <v>105</v>
      </c>
      <c r="F39" s="641" t="s">
        <v>106</v>
      </c>
      <c r="G39" s="642" t="s">
        <v>107</v>
      </c>
      <c r="H39" s="643"/>
      <c r="I39" s="644" t="s">
        <v>108</v>
      </c>
      <c r="J39" s="1139" t="s">
        <v>109</v>
      </c>
      <c r="K39" s="1140"/>
      <c r="L39" s="1139" t="s">
        <v>110</v>
      </c>
      <c r="M39" s="1140"/>
      <c r="N39" s="752" t="s">
        <v>111</v>
      </c>
      <c r="O39" s="1139" t="s">
        <v>112</v>
      </c>
      <c r="P39" s="1141"/>
      <c r="Q39" s="1142" t="s">
        <v>113</v>
      </c>
      <c r="R39" s="1143"/>
      <c r="S39" s="1139" t="s">
        <v>114</v>
      </c>
      <c r="T39" s="1140"/>
      <c r="U39" s="809"/>
      <c r="V39" s="809"/>
      <c r="W39" s="809"/>
      <c r="X39" s="635"/>
    </row>
    <row r="40" spans="1:24" ht="17.25" customHeight="1" thickTop="1">
      <c r="A40" s="1472"/>
      <c r="B40" s="936"/>
      <c r="C40" s="937"/>
      <c r="D40" s="938"/>
      <c r="E40" s="938"/>
      <c r="F40" s="939"/>
      <c r="G40" s="940"/>
      <c r="H40" s="941"/>
      <c r="I40" s="942"/>
      <c r="J40" s="1133"/>
      <c r="K40" s="1134"/>
      <c r="L40" s="1133"/>
      <c r="M40" s="1134"/>
      <c r="N40" s="939"/>
      <c r="O40" s="939"/>
      <c r="P40" s="943"/>
      <c r="Q40" s="1135"/>
      <c r="R40" s="1134"/>
      <c r="S40" s="1133"/>
      <c r="T40" s="1134"/>
      <c r="U40" s="809"/>
      <c r="V40" s="809"/>
      <c r="W40" s="809"/>
      <c r="X40" s="635"/>
    </row>
    <row r="41" spans="1:24" ht="17.25" customHeight="1">
      <c r="A41" s="1472"/>
      <c r="B41" s="931"/>
      <c r="C41" s="809"/>
      <c r="D41" s="932"/>
      <c r="E41" s="932"/>
      <c r="F41" s="932"/>
      <c r="G41" s="932"/>
      <c r="H41" s="932"/>
      <c r="I41" s="933"/>
      <c r="J41" s="932"/>
      <c r="K41" s="932"/>
      <c r="L41" s="934"/>
      <c r="M41" s="934"/>
      <c r="N41" s="621"/>
      <c r="O41" s="933"/>
      <c r="P41" s="935"/>
      <c r="Q41" s="809"/>
      <c r="R41" s="809"/>
      <c r="S41" s="809"/>
      <c r="T41" s="809"/>
      <c r="U41" s="809"/>
      <c r="V41" s="809"/>
      <c r="W41" s="809"/>
    </row>
    <row r="42" spans="1:24" s="523" customFormat="1" ht="20.100000000000001" customHeight="1">
      <c r="A42" s="944"/>
      <c r="B42" s="945" t="s">
        <v>115</v>
      </c>
      <c r="C42" s="944"/>
      <c r="D42" s="944"/>
      <c r="E42" s="946"/>
      <c r="F42" s="946"/>
      <c r="G42" s="946"/>
      <c r="H42" s="946"/>
      <c r="I42" s="946"/>
      <c r="L42" s="946"/>
      <c r="M42" s="946"/>
      <c r="N42" s="946"/>
      <c r="P42" s="946"/>
      <c r="Q42" s="946"/>
      <c r="R42" s="946"/>
      <c r="S42" s="944"/>
      <c r="T42" s="944"/>
      <c r="U42" s="944"/>
      <c r="V42" s="944"/>
      <c r="W42" s="944"/>
    </row>
    <row r="43" spans="1:24" s="523" customFormat="1" ht="20.100000000000001" customHeight="1">
      <c r="A43" s="944">
        <v>1</v>
      </c>
      <c r="B43" s="645" t="s">
        <v>116</v>
      </c>
      <c r="C43" s="947"/>
      <c r="D43" s="947"/>
      <c r="E43" s="948"/>
      <c r="F43" s="948"/>
      <c r="G43" s="948"/>
      <c r="H43" s="948"/>
      <c r="I43" s="948"/>
      <c r="P43" s="947"/>
      <c r="Q43" s="947"/>
      <c r="R43" s="948"/>
      <c r="S43" s="948"/>
      <c r="T43" s="946"/>
      <c r="U43" s="946"/>
      <c r="V43" s="944"/>
      <c r="W43" s="944"/>
    </row>
    <row r="44" spans="1:24" s="523" customFormat="1" ht="20.100000000000001" customHeight="1">
      <c r="A44" s="944">
        <v>2</v>
      </c>
      <c r="B44" s="645" t="s">
        <v>117</v>
      </c>
      <c r="C44" s="947"/>
      <c r="D44" s="947"/>
      <c r="E44" s="948"/>
      <c r="F44" s="948"/>
      <c r="G44" s="948"/>
      <c r="H44" s="948"/>
      <c r="I44" s="948"/>
      <c r="L44" s="524"/>
      <c r="P44" s="947"/>
      <c r="Q44" s="947"/>
      <c r="R44" s="947"/>
      <c r="S44" s="948"/>
      <c r="T44" s="946"/>
      <c r="U44" s="946"/>
      <c r="V44" s="944"/>
      <c r="W44" s="944"/>
    </row>
    <row r="45" spans="1:24" s="523" customFormat="1" ht="20.100000000000001" customHeight="1">
      <c r="A45" s="944"/>
      <c r="B45" s="948" t="s">
        <v>118</v>
      </c>
      <c r="D45" s="524"/>
      <c r="E45" s="947"/>
      <c r="F45" s="948"/>
      <c r="G45" s="948"/>
      <c r="H45" s="948"/>
      <c r="I45" s="948"/>
      <c r="L45" s="524"/>
      <c r="P45" s="947"/>
      <c r="Q45" s="947"/>
      <c r="R45" s="947"/>
      <c r="S45" s="948"/>
      <c r="T45" s="946"/>
      <c r="U45" s="946"/>
      <c r="V45" s="944"/>
      <c r="W45" s="944"/>
    </row>
    <row r="46" spans="1:24" s="523" customFormat="1" ht="20.100000000000001" customHeight="1">
      <c r="A46" s="944"/>
      <c r="B46" s="525" t="s">
        <v>119</v>
      </c>
      <c r="D46" s="524"/>
      <c r="E46" s="947"/>
      <c r="F46" s="948"/>
      <c r="G46" s="948"/>
      <c r="H46" s="948"/>
      <c r="I46" s="948"/>
      <c r="L46" s="524"/>
      <c r="P46" s="947"/>
      <c r="Q46" s="947"/>
      <c r="R46" s="947"/>
      <c r="S46" s="948"/>
      <c r="T46" s="946"/>
      <c r="U46" s="946"/>
      <c r="V46" s="944"/>
      <c r="W46" s="944"/>
    </row>
    <row r="47" spans="1:24" s="523" customFormat="1" ht="20.100000000000001" customHeight="1">
      <c r="A47" s="944"/>
      <c r="B47" s="948" t="s">
        <v>120</v>
      </c>
      <c r="D47" s="524"/>
      <c r="E47" s="947"/>
      <c r="F47" s="948"/>
      <c r="G47" s="948"/>
      <c r="H47" s="948"/>
      <c r="I47" s="948"/>
      <c r="L47" s="524"/>
      <c r="P47" s="947"/>
      <c r="Q47" s="947"/>
      <c r="R47" s="947"/>
      <c r="S47" s="948"/>
      <c r="T47" s="946"/>
      <c r="U47" s="946"/>
      <c r="V47" s="944"/>
      <c r="W47" s="944"/>
    </row>
    <row r="48" spans="1:24" s="523" customFormat="1" ht="20.100000000000001" customHeight="1">
      <c r="A48" s="944"/>
      <c r="B48" s="645" t="s">
        <v>121</v>
      </c>
      <c r="D48" s="524"/>
      <c r="E48" s="947"/>
      <c r="F48" s="948"/>
      <c r="G48" s="948"/>
      <c r="H48" s="948"/>
      <c r="I48" s="948"/>
      <c r="L48" s="524"/>
      <c r="P48" s="947"/>
      <c r="Q48" s="947"/>
      <c r="R48" s="947"/>
      <c r="S48" s="948"/>
      <c r="T48" s="946"/>
      <c r="U48" s="946"/>
      <c r="V48" s="944"/>
      <c r="W48" s="944"/>
    </row>
    <row r="49" spans="1:23" s="523" customFormat="1" ht="20.100000000000001" customHeight="1">
      <c r="A49" s="646"/>
      <c r="B49" s="948" t="s">
        <v>122</v>
      </c>
      <c r="C49" s="947"/>
      <c r="D49" s="947"/>
      <c r="E49" s="948"/>
      <c r="F49" s="948"/>
      <c r="G49" s="948"/>
      <c r="H49" s="948"/>
      <c r="I49" s="948"/>
      <c r="L49" s="524"/>
      <c r="P49" s="947"/>
      <c r="Q49" s="947"/>
      <c r="R49" s="947"/>
      <c r="S49" s="948"/>
      <c r="T49" s="946"/>
      <c r="U49" s="946"/>
      <c r="V49" s="944"/>
      <c r="W49" s="944"/>
    </row>
    <row r="50" spans="1:23" ht="20.100000000000001" customHeight="1">
      <c r="A50" s="944">
        <v>3</v>
      </c>
      <c r="B50" s="948" t="s">
        <v>3</v>
      </c>
      <c r="C50" s="947"/>
      <c r="D50" s="947"/>
      <c r="E50" s="948"/>
      <c r="F50" s="948"/>
      <c r="G50" s="948"/>
      <c r="H50" s="948"/>
      <c r="I50" s="948"/>
      <c r="L50" s="524"/>
      <c r="P50" s="947"/>
      <c r="Q50" s="947"/>
      <c r="R50" s="947"/>
      <c r="S50" s="948"/>
      <c r="T50" s="946"/>
      <c r="U50" s="946"/>
      <c r="V50" s="944"/>
      <c r="W50" s="944"/>
    </row>
    <row r="51" spans="1:23" ht="20.25">
      <c r="A51" s="944">
        <v>4</v>
      </c>
      <c r="B51" s="948" t="s">
        <v>123</v>
      </c>
      <c r="C51" s="947"/>
      <c r="D51" s="947"/>
      <c r="E51" s="948"/>
      <c r="F51" s="948"/>
      <c r="G51" s="948"/>
      <c r="H51" s="948"/>
      <c r="I51" s="948"/>
      <c r="L51" s="949"/>
      <c r="P51" s="947"/>
      <c r="Q51" s="947"/>
      <c r="R51" s="947"/>
      <c r="S51" s="948"/>
      <c r="T51" s="946"/>
      <c r="U51" s="946"/>
      <c r="V51" s="944"/>
      <c r="W51" s="944"/>
    </row>
    <row r="52" spans="1:23" ht="20.25">
      <c r="A52" s="944">
        <v>5</v>
      </c>
      <c r="B52" s="948" t="s">
        <v>16</v>
      </c>
      <c r="C52" s="947"/>
      <c r="D52" s="947"/>
      <c r="E52" s="948"/>
      <c r="F52" s="948"/>
      <c r="G52" s="948"/>
      <c r="H52" s="948"/>
      <c r="I52" s="948"/>
      <c r="L52" s="949"/>
      <c r="P52" s="947"/>
      <c r="Q52" s="947"/>
      <c r="R52" s="947"/>
      <c r="S52" s="948"/>
      <c r="T52" s="946"/>
      <c r="U52" s="946"/>
      <c r="V52" s="944"/>
      <c r="W52" s="944"/>
    </row>
    <row r="53" spans="1:23" ht="20.25">
      <c r="A53" s="944">
        <v>6</v>
      </c>
      <c r="B53" s="948" t="s">
        <v>124</v>
      </c>
      <c r="C53" s="947"/>
      <c r="D53" s="947"/>
      <c r="E53" s="948"/>
      <c r="F53" s="948"/>
      <c r="G53" s="948"/>
      <c r="H53" s="948"/>
      <c r="I53" s="948"/>
      <c r="L53" s="949"/>
      <c r="P53" s="947"/>
      <c r="Q53" s="947"/>
      <c r="R53" s="947"/>
      <c r="S53" s="948"/>
      <c r="T53" s="946"/>
      <c r="U53" s="946"/>
      <c r="V53" s="944"/>
      <c r="W53" s="944"/>
    </row>
    <row r="54" spans="1:23" ht="20.25">
      <c r="A54" s="944">
        <v>7</v>
      </c>
      <c r="B54" s="645" t="s">
        <v>20</v>
      </c>
      <c r="D54" s="947"/>
      <c r="E54" s="948"/>
      <c r="F54" s="948"/>
      <c r="G54" s="948"/>
      <c r="H54" s="948"/>
      <c r="I54" s="948"/>
      <c r="L54" s="949"/>
      <c r="P54" s="947"/>
      <c r="Q54" s="947"/>
      <c r="R54" s="947"/>
      <c r="S54" s="948"/>
      <c r="T54" s="946"/>
      <c r="U54" s="946"/>
      <c r="V54" s="944"/>
      <c r="W54" s="944"/>
    </row>
    <row r="55" spans="1:23" ht="20.25">
      <c r="A55" s="944">
        <v>8</v>
      </c>
      <c r="B55" s="948" t="s">
        <v>2</v>
      </c>
      <c r="C55" s="947"/>
      <c r="D55" s="947"/>
      <c r="E55" s="948"/>
      <c r="F55" s="948"/>
      <c r="G55" s="948"/>
      <c r="H55" s="948"/>
      <c r="I55" s="948"/>
      <c r="L55" s="949"/>
      <c r="O55" s="947"/>
      <c r="Q55" s="947"/>
      <c r="R55" s="947"/>
      <c r="S55" s="948"/>
      <c r="T55" s="946"/>
      <c r="U55" s="946"/>
      <c r="V55" s="944"/>
      <c r="W55" s="944"/>
    </row>
    <row r="56" spans="1:23" ht="20.25">
      <c r="A56" s="944">
        <v>9</v>
      </c>
      <c r="B56" s="948" t="s">
        <v>125</v>
      </c>
      <c r="C56" s="947"/>
      <c r="D56" s="947"/>
      <c r="E56" s="948"/>
      <c r="F56" s="948"/>
      <c r="G56" s="948"/>
      <c r="H56" s="948"/>
      <c r="I56" s="948"/>
      <c r="L56" s="949"/>
      <c r="P56" s="947"/>
      <c r="Q56" s="947"/>
      <c r="R56" s="948"/>
      <c r="S56" s="948"/>
      <c r="T56" s="946"/>
      <c r="U56" s="946"/>
      <c r="V56" s="944"/>
      <c r="W56" s="944"/>
    </row>
    <row r="57" spans="1:23" ht="20.25">
      <c r="A57" s="944">
        <v>10</v>
      </c>
      <c r="B57" s="645" t="s">
        <v>126</v>
      </c>
      <c r="C57" s="948"/>
      <c r="E57" s="948"/>
      <c r="F57" s="948"/>
      <c r="G57" s="948"/>
      <c r="H57" s="948"/>
      <c r="I57" s="948"/>
      <c r="L57" s="949"/>
      <c r="P57" s="947"/>
      <c r="Q57" s="947"/>
      <c r="R57" s="948"/>
      <c r="S57" s="948"/>
      <c r="T57" s="946"/>
      <c r="U57" s="946"/>
      <c r="V57" s="944"/>
      <c r="W57" s="944"/>
    </row>
    <row r="58" spans="1:23" ht="20.25">
      <c r="A58" s="944"/>
      <c r="B58" s="948" t="s">
        <v>127</v>
      </c>
      <c r="C58" s="947"/>
      <c r="D58" s="947"/>
      <c r="E58" s="947"/>
      <c r="F58" s="948"/>
      <c r="G58" s="948"/>
      <c r="H58" s="948"/>
      <c r="I58" s="948"/>
      <c r="L58" s="949"/>
      <c r="P58" s="947"/>
      <c r="R58" s="948"/>
      <c r="S58" s="948"/>
      <c r="T58" s="946"/>
      <c r="U58" s="946"/>
      <c r="V58" s="944"/>
      <c r="W58" s="944"/>
    </row>
    <row r="59" spans="1:23" ht="20.25">
      <c r="A59" s="944">
        <v>11</v>
      </c>
      <c r="B59" s="948" t="s">
        <v>128</v>
      </c>
      <c r="C59" s="947"/>
      <c r="E59" s="947"/>
      <c r="F59" s="947"/>
      <c r="G59" s="947"/>
      <c r="H59" s="947"/>
      <c r="I59" s="947"/>
      <c r="L59" s="949"/>
      <c r="P59" s="947"/>
      <c r="Q59" s="947"/>
      <c r="R59" s="948"/>
      <c r="S59" s="948"/>
      <c r="T59" s="946"/>
      <c r="U59" s="946"/>
      <c r="V59" s="944"/>
      <c r="W59" s="944"/>
    </row>
    <row r="60" spans="1:23" ht="20.25">
      <c r="A60" s="944"/>
      <c r="B60" s="948" t="s">
        <v>129</v>
      </c>
      <c r="E60" s="948"/>
      <c r="F60" s="947"/>
      <c r="G60" s="947"/>
      <c r="H60" s="947"/>
      <c r="I60" s="947"/>
      <c r="L60" s="949"/>
      <c r="P60" s="947"/>
      <c r="Q60" s="947"/>
      <c r="R60" s="948"/>
      <c r="S60" s="948"/>
      <c r="T60" s="946"/>
      <c r="U60" s="946"/>
      <c r="V60" s="944"/>
      <c r="W60" s="944"/>
    </row>
    <row r="61" spans="1:23" ht="20.25">
      <c r="A61" s="944"/>
      <c r="B61" s="948" t="s">
        <v>130</v>
      </c>
      <c r="C61" s="948"/>
      <c r="D61" s="944"/>
      <c r="E61" s="944"/>
      <c r="F61" s="944"/>
      <c r="G61" s="944"/>
      <c r="H61" s="944"/>
      <c r="I61" s="944"/>
      <c r="L61" s="946"/>
      <c r="M61" s="946"/>
      <c r="N61" s="946"/>
      <c r="O61" s="946"/>
      <c r="P61" s="946"/>
      <c r="Q61" s="946"/>
      <c r="R61" s="947"/>
      <c r="S61" s="948"/>
      <c r="T61" s="946"/>
      <c r="U61" s="946"/>
      <c r="V61" s="944"/>
      <c r="W61" s="944"/>
    </row>
    <row r="62" spans="1:23" ht="19.5">
      <c r="A62" s="944"/>
      <c r="B62" s="948" t="s">
        <v>131</v>
      </c>
      <c r="C62" s="948"/>
      <c r="D62" s="944"/>
      <c r="E62" s="944"/>
      <c r="F62" s="944"/>
      <c r="G62" s="944"/>
      <c r="H62" s="944"/>
      <c r="I62" s="944"/>
      <c r="L62" s="946"/>
      <c r="M62" s="946"/>
      <c r="N62" s="946"/>
      <c r="O62" s="946"/>
      <c r="P62" s="946"/>
      <c r="Q62" s="946"/>
      <c r="R62" s="948"/>
      <c r="S62" s="948"/>
      <c r="T62" s="946"/>
      <c r="U62" s="946"/>
      <c r="V62" s="944"/>
      <c r="W62" s="944"/>
    </row>
    <row r="63" spans="1:23" ht="19.5">
      <c r="A63" s="944"/>
      <c r="B63" s="948" t="s">
        <v>132</v>
      </c>
      <c r="C63" s="948"/>
      <c r="D63" s="944"/>
      <c r="E63" s="944"/>
      <c r="F63" s="944"/>
      <c r="G63" s="944"/>
      <c r="H63" s="944"/>
      <c r="I63" s="944"/>
      <c r="L63" s="946"/>
      <c r="M63" s="946"/>
      <c r="N63" s="946"/>
      <c r="O63" s="946"/>
      <c r="P63" s="946"/>
      <c r="Q63" s="946"/>
      <c r="R63" s="948"/>
      <c r="S63" s="948"/>
      <c r="T63" s="946"/>
      <c r="U63" s="946"/>
      <c r="V63" s="944"/>
      <c r="W63" s="944"/>
    </row>
    <row r="64" spans="1:23" ht="19.5">
      <c r="A64" s="944"/>
      <c r="B64" s="948" t="s">
        <v>133</v>
      </c>
      <c r="C64" s="948"/>
      <c r="D64" s="944"/>
      <c r="E64" s="944"/>
      <c r="F64" s="944"/>
      <c r="G64" s="944"/>
      <c r="H64" s="944"/>
      <c r="I64" s="944"/>
      <c r="L64" s="946"/>
      <c r="M64" s="946"/>
      <c r="N64" s="946"/>
      <c r="O64" s="946"/>
      <c r="P64" s="946"/>
      <c r="Q64" s="946"/>
      <c r="R64" s="946"/>
      <c r="S64" s="944"/>
      <c r="T64" s="944"/>
      <c r="U64" s="944"/>
      <c r="V64" s="944"/>
      <c r="W64" s="944"/>
    </row>
    <row r="65" spans="1:23" ht="19.5">
      <c r="A65" s="944"/>
      <c r="B65" s="948" t="s">
        <v>134</v>
      </c>
      <c r="D65" s="944"/>
      <c r="E65" s="944"/>
      <c r="F65" s="944"/>
      <c r="G65" s="944"/>
      <c r="H65" s="944"/>
      <c r="I65" s="944"/>
      <c r="L65" s="946"/>
      <c r="M65" s="946"/>
      <c r="N65" s="946"/>
      <c r="O65" s="946"/>
      <c r="P65" s="946"/>
      <c r="Q65" s="946"/>
      <c r="R65" s="946"/>
      <c r="S65" s="944"/>
      <c r="T65" s="944"/>
      <c r="U65" s="944"/>
      <c r="V65" s="944"/>
      <c r="W65" s="944"/>
    </row>
    <row r="66" spans="1:23" ht="19.5">
      <c r="A66" s="944"/>
      <c r="B66" s="948" t="s">
        <v>135</v>
      </c>
      <c r="C66" s="948"/>
      <c r="D66" s="944"/>
      <c r="E66" s="944"/>
      <c r="F66" s="944"/>
      <c r="G66" s="944"/>
      <c r="H66" s="944"/>
      <c r="I66" s="944"/>
      <c r="J66" s="946"/>
      <c r="K66" s="946"/>
      <c r="L66" s="946"/>
      <c r="M66" s="946"/>
      <c r="N66" s="946"/>
      <c r="O66" s="946"/>
      <c r="P66" s="946"/>
      <c r="Q66" s="946"/>
      <c r="R66" s="946"/>
      <c r="S66" s="944"/>
      <c r="T66" s="944"/>
      <c r="U66" s="944"/>
      <c r="V66" s="944"/>
      <c r="W66" s="944"/>
    </row>
    <row r="67" spans="1:23" ht="19.5">
      <c r="A67" s="944"/>
      <c r="B67" s="948" t="s">
        <v>136</v>
      </c>
      <c r="C67" s="944"/>
      <c r="D67" s="944"/>
      <c r="E67" s="944"/>
      <c r="F67" s="944"/>
      <c r="G67" s="944"/>
      <c r="H67" s="944"/>
      <c r="I67" s="944"/>
      <c r="J67" s="946"/>
      <c r="K67" s="946"/>
      <c r="L67" s="946"/>
      <c r="M67" s="946"/>
      <c r="N67" s="946"/>
      <c r="O67" s="946"/>
      <c r="P67" s="946"/>
      <c r="Q67" s="946"/>
      <c r="R67" s="946"/>
      <c r="S67" s="944"/>
      <c r="T67" s="944"/>
      <c r="U67" s="944"/>
      <c r="V67" s="944"/>
      <c r="W67" s="944"/>
    </row>
    <row r="68" spans="1:23" ht="19.5">
      <c r="A68" s="944"/>
      <c r="B68" s="948" t="s">
        <v>137</v>
      </c>
      <c r="R68" s="946"/>
      <c r="S68" s="944"/>
      <c r="T68" s="944"/>
      <c r="U68" s="944"/>
      <c r="V68" s="944"/>
      <c r="W68" s="944"/>
    </row>
    <row r="69" spans="1:23" ht="19.5">
      <c r="A69" s="1472"/>
      <c r="B69" s="950" t="s">
        <v>138</v>
      </c>
      <c r="R69" s="946"/>
      <c r="S69" s="944"/>
      <c r="T69" s="944"/>
      <c r="U69" s="944"/>
      <c r="V69" s="944"/>
      <c r="W69" s="944"/>
    </row>
    <row r="70" spans="1:23" ht="19.5">
      <c r="A70" s="944">
        <v>12</v>
      </c>
      <c r="B70" s="948" t="s">
        <v>139</v>
      </c>
      <c r="R70" s="946"/>
      <c r="S70" s="944"/>
      <c r="T70" s="944"/>
      <c r="U70" s="944"/>
      <c r="V70" s="944"/>
      <c r="W70" s="944"/>
    </row>
    <row r="71" spans="1:23" ht="18">
      <c r="A71" s="944"/>
      <c r="B71" s="948" t="s">
        <v>140</v>
      </c>
    </row>
    <row r="72" spans="1:23" ht="18">
      <c r="A72" s="944"/>
      <c r="B72" s="948" t="s">
        <v>141</v>
      </c>
    </row>
    <row r="73" spans="1:23" ht="18">
      <c r="A73" s="1472"/>
      <c r="B73" s="948" t="s">
        <v>142</v>
      </c>
    </row>
    <row r="74" spans="1:23" ht="18">
      <c r="A74" s="944"/>
      <c r="B74" s="948" t="s">
        <v>143</v>
      </c>
    </row>
    <row r="75" spans="1:23" ht="18">
      <c r="A75" s="944"/>
      <c r="B75" s="948" t="s">
        <v>144</v>
      </c>
    </row>
    <row r="76" spans="1:23" ht="18">
      <c r="A76" s="944"/>
      <c r="B76" s="948" t="s">
        <v>145</v>
      </c>
    </row>
    <row r="77" spans="1:23" ht="18">
      <c r="A77" s="1472">
        <v>13</v>
      </c>
      <c r="B77" s="950" t="s">
        <v>146</v>
      </c>
    </row>
    <row r="78" spans="1:23" ht="18">
      <c r="A78" s="944">
        <v>14</v>
      </c>
      <c r="B78" s="950" t="s">
        <v>147</v>
      </c>
    </row>
    <row r="79" spans="1:23" ht="18">
      <c r="A79" s="944">
        <v>15</v>
      </c>
      <c r="B79" s="950" t="s">
        <v>148</v>
      </c>
    </row>
    <row r="80" spans="1:23" ht="18">
      <c r="A80" s="1472">
        <v>16</v>
      </c>
      <c r="B80" s="950" t="s">
        <v>77</v>
      </c>
    </row>
    <row r="81" spans="1:2" ht="18">
      <c r="A81" s="1472"/>
      <c r="B81" s="950" t="s">
        <v>78</v>
      </c>
    </row>
    <row r="82" spans="1:2" ht="18">
      <c r="A82" s="425"/>
      <c r="B82" s="950" t="s">
        <v>149</v>
      </c>
    </row>
    <row r="83" spans="1:2" ht="18">
      <c r="A83" s="1472"/>
      <c r="B83" s="950" t="s">
        <v>150</v>
      </c>
    </row>
    <row r="84" spans="1:2" ht="18">
      <c r="A84" s="1472"/>
      <c r="B84" s="950" t="s">
        <v>81</v>
      </c>
    </row>
    <row r="85" spans="1:2" ht="18">
      <c r="A85" s="1472"/>
      <c r="B85" s="950" t="s">
        <v>93</v>
      </c>
    </row>
    <row r="86" spans="1:2" ht="18">
      <c r="A86" s="1472"/>
      <c r="B86" s="950" t="s">
        <v>151</v>
      </c>
    </row>
    <row r="87" spans="1:2" ht="18">
      <c r="A87" s="1472"/>
      <c r="B87" s="950" t="s">
        <v>152</v>
      </c>
    </row>
    <row r="88" spans="1:2" ht="18">
      <c r="A88" s="1472"/>
      <c r="B88" s="950" t="s">
        <v>153</v>
      </c>
    </row>
    <row r="89" spans="1:2" ht="18">
      <c r="A89" s="1472"/>
      <c r="B89" s="950" t="s">
        <v>154</v>
      </c>
    </row>
    <row r="90" spans="1:2" ht="18">
      <c r="A90" s="944">
        <v>17</v>
      </c>
      <c r="B90" s="645" t="s">
        <v>155</v>
      </c>
    </row>
    <row r="91" spans="1:2" ht="18">
      <c r="A91" s="944"/>
      <c r="B91" s="950" t="s">
        <v>103</v>
      </c>
    </row>
    <row r="92" spans="1:2" ht="18">
      <c r="A92" s="1472"/>
      <c r="B92" s="950" t="s">
        <v>104</v>
      </c>
    </row>
    <row r="93" spans="1:2" ht="18">
      <c r="A93" s="1472"/>
      <c r="B93" s="950" t="s">
        <v>156</v>
      </c>
    </row>
    <row r="94" spans="1:2" ht="18">
      <c r="A94" s="1472"/>
      <c r="B94" s="948" t="s">
        <v>157</v>
      </c>
    </row>
    <row r="95" spans="1:2" ht="18">
      <c r="A95" s="1472"/>
      <c r="B95" s="948" t="s">
        <v>158</v>
      </c>
    </row>
    <row r="96" spans="1:2" ht="18">
      <c r="A96" s="1472"/>
      <c r="B96" s="948" t="s">
        <v>159</v>
      </c>
    </row>
    <row r="97" spans="1:23" ht="18">
      <c r="A97" s="1472"/>
      <c r="B97" s="950" t="s">
        <v>160</v>
      </c>
    </row>
    <row r="98" spans="1:23" ht="18">
      <c r="A98" s="1472"/>
      <c r="B98" s="948" t="s">
        <v>161</v>
      </c>
    </row>
    <row r="99" spans="1:23" ht="18">
      <c r="A99" s="1472"/>
      <c r="B99" s="948" t="s">
        <v>162</v>
      </c>
    </row>
    <row r="100" spans="1:23" ht="18">
      <c r="A100" s="1472"/>
      <c r="B100" s="950" t="s">
        <v>112</v>
      </c>
    </row>
    <row r="101" spans="1:23" ht="18">
      <c r="A101" s="1472"/>
      <c r="B101" s="948" t="s">
        <v>163</v>
      </c>
    </row>
    <row r="102" spans="1:23" ht="18">
      <c r="A102" s="1472"/>
      <c r="B102" s="645" t="s">
        <v>164</v>
      </c>
    </row>
    <row r="103" spans="1:23">
      <c r="A103" s="1472"/>
    </row>
    <row r="104" spans="1:23" ht="19.5">
      <c r="A104" s="425"/>
      <c r="B104" s="945" t="s">
        <v>165</v>
      </c>
    </row>
    <row r="105" spans="1:23" ht="18">
      <c r="A105" s="425"/>
      <c r="B105" s="951" t="s">
        <v>166</v>
      </c>
      <c r="C105" s="952"/>
      <c r="D105" s="952"/>
      <c r="E105" s="952"/>
      <c r="F105" s="952"/>
      <c r="G105" s="952"/>
      <c r="H105" s="952"/>
      <c r="I105" s="952"/>
    </row>
    <row r="106" spans="1:23">
      <c r="A106" s="1472"/>
    </row>
    <row r="107" spans="1:23" ht="18.75" thickBot="1">
      <c r="A107" s="425"/>
      <c r="B107" s="950" t="s">
        <v>167</v>
      </c>
    </row>
    <row r="108" spans="1:23">
      <c r="A108" s="1472"/>
      <c r="B108" s="953" t="s">
        <v>168</v>
      </c>
      <c r="C108" s="954" t="s">
        <v>169</v>
      </c>
      <c r="D108" s="955" t="s">
        <v>170</v>
      </c>
      <c r="E108" s="1157" t="s">
        <v>171</v>
      </c>
      <c r="F108" s="1158"/>
      <c r="G108" s="1158"/>
      <c r="H108" s="1158"/>
      <c r="I108" s="1159"/>
      <c r="J108" s="954" t="s">
        <v>172</v>
      </c>
      <c r="K108" s="954" t="s">
        <v>172</v>
      </c>
      <c r="L108" s="954" t="s">
        <v>173</v>
      </c>
      <c r="M108" s="954" t="s">
        <v>174</v>
      </c>
      <c r="N108" s="955" t="s">
        <v>175</v>
      </c>
      <c r="O108" s="956" t="s">
        <v>176</v>
      </c>
      <c r="P108" s="957">
        <v>14</v>
      </c>
      <c r="Q108" s="958" t="s">
        <v>177</v>
      </c>
      <c r="R108" s="959"/>
      <c r="S108" s="959"/>
      <c r="T108" s="959"/>
      <c r="U108" s="959"/>
      <c r="V108" s="959"/>
      <c r="W108" s="959"/>
    </row>
    <row r="109" spans="1:23" ht="15.75" thickBot="1">
      <c r="A109" s="1472"/>
      <c r="B109" s="960" t="s">
        <v>178</v>
      </c>
      <c r="C109" s="961" t="s">
        <v>179</v>
      </c>
      <c r="D109" s="962" t="s">
        <v>180</v>
      </c>
      <c r="E109" s="1160" t="s">
        <v>181</v>
      </c>
      <c r="F109" s="1161"/>
      <c r="G109" s="1161"/>
      <c r="H109" s="1161"/>
      <c r="I109" s="1162"/>
      <c r="J109" s="961" t="s">
        <v>43</v>
      </c>
      <c r="K109" s="961" t="s">
        <v>42</v>
      </c>
      <c r="L109" s="961" t="s">
        <v>182</v>
      </c>
      <c r="M109" s="961" t="s">
        <v>183</v>
      </c>
      <c r="N109" s="962"/>
      <c r="O109" s="963" t="s">
        <v>184</v>
      </c>
      <c r="P109" s="964"/>
      <c r="Q109" s="965"/>
      <c r="R109" s="965"/>
      <c r="S109" s="965"/>
      <c r="T109" s="965"/>
      <c r="U109" s="965"/>
      <c r="V109" s="965"/>
      <c r="W109" s="965"/>
    </row>
    <row r="110" spans="1:23">
      <c r="A110" s="1477">
        <v>13</v>
      </c>
      <c r="B110" s="966">
        <v>0</v>
      </c>
      <c r="C110" s="967"/>
      <c r="D110" s="968"/>
      <c r="E110" s="969"/>
      <c r="F110" s="970"/>
      <c r="G110" s="970"/>
      <c r="H110" s="970"/>
      <c r="I110" s="970"/>
      <c r="J110" s="971">
        <v>0</v>
      </c>
      <c r="K110" s="972">
        <v>0</v>
      </c>
      <c r="L110" s="967"/>
      <c r="M110" s="967"/>
      <c r="N110" s="969"/>
      <c r="O110" s="973" t="s">
        <v>12</v>
      </c>
      <c r="Q110" s="974" t="s">
        <v>75</v>
      </c>
      <c r="R110" s="959"/>
      <c r="S110" s="959"/>
      <c r="T110" s="959"/>
      <c r="U110" s="959"/>
      <c r="V110" s="959"/>
      <c r="W110" s="959"/>
    </row>
    <row r="111" spans="1:23" ht="19.5" customHeight="1">
      <c r="A111" s="1472"/>
      <c r="B111" s="975"/>
      <c r="C111" s="976"/>
      <c r="D111" s="976"/>
      <c r="E111" s="977"/>
      <c r="F111" s="978"/>
      <c r="G111" s="978"/>
      <c r="H111" s="978"/>
      <c r="I111" s="978"/>
      <c r="J111" s="979"/>
      <c r="K111" s="980"/>
      <c r="L111" s="976"/>
      <c r="M111" s="976"/>
      <c r="N111" s="976"/>
      <c r="O111" s="981"/>
    </row>
    <row r="112" spans="1:23" ht="15.75" thickBot="1">
      <c r="A112" s="1472"/>
      <c r="B112" s="982"/>
      <c r="C112" s="814"/>
      <c r="D112" s="764"/>
      <c r="E112" s="764"/>
      <c r="F112" s="764"/>
      <c r="G112" s="764"/>
      <c r="H112" s="764"/>
      <c r="I112" s="764"/>
      <c r="J112" s="764"/>
      <c r="K112" s="764"/>
      <c r="L112" s="764"/>
      <c r="M112" s="764"/>
      <c r="N112" s="764"/>
      <c r="O112" s="764"/>
      <c r="P112" s="764"/>
      <c r="R112" s="983"/>
      <c r="S112" s="983"/>
      <c r="T112" s="983"/>
      <c r="U112" s="983"/>
      <c r="V112" s="983"/>
      <c r="W112" s="983"/>
    </row>
    <row r="113" spans="1:24" ht="15.75" thickBot="1">
      <c r="A113" s="1477">
        <v>15</v>
      </c>
      <c r="B113" s="881" t="s">
        <v>77</v>
      </c>
      <c r="C113" s="882"/>
      <c r="D113" s="883" t="s">
        <v>78</v>
      </c>
      <c r="E113" s="884"/>
      <c r="F113" s="885" t="s">
        <v>79</v>
      </c>
      <c r="G113" s="886" t="s">
        <v>80</v>
      </c>
      <c r="H113" s="887"/>
      <c r="I113" s="888" t="s">
        <v>81</v>
      </c>
      <c r="J113" s="883"/>
      <c r="K113" s="889"/>
      <c r="L113" s="883"/>
      <c r="M113" s="889"/>
      <c r="N113" s="890" t="s">
        <v>82</v>
      </c>
      <c r="O113" s="891" t="s">
        <v>83</v>
      </c>
      <c r="P113" s="892"/>
      <c r="Q113" s="892"/>
      <c r="R113" s="893" t="s">
        <v>84</v>
      </c>
      <c r="S113" s="894" t="s">
        <v>85</v>
      </c>
      <c r="T113" s="895" t="s">
        <v>86</v>
      </c>
      <c r="U113" s="896"/>
      <c r="V113" s="897"/>
      <c r="W113" s="897"/>
      <c r="X113" s="433"/>
    </row>
    <row r="114" spans="1:24" ht="15.75" thickBot="1">
      <c r="A114" s="1472"/>
      <c r="B114" s="898" t="s">
        <v>87</v>
      </c>
      <c r="C114" s="899"/>
      <c r="D114" s="900" t="s">
        <v>88</v>
      </c>
      <c r="E114" s="901" t="s">
        <v>89</v>
      </c>
      <c r="F114" s="902" t="s">
        <v>90</v>
      </c>
      <c r="G114" s="903" t="s">
        <v>91</v>
      </c>
      <c r="H114" s="904"/>
      <c r="I114" s="905" t="s">
        <v>92</v>
      </c>
      <c r="J114" s="906" t="s">
        <v>93</v>
      </c>
      <c r="K114" s="907"/>
      <c r="L114" s="908"/>
      <c r="M114" s="909"/>
      <c r="N114" s="910"/>
      <c r="O114" s="911"/>
      <c r="P114" s="912"/>
      <c r="Q114" s="912"/>
      <c r="R114" s="913"/>
      <c r="S114" s="914"/>
      <c r="T114" s="914"/>
      <c r="U114" s="914"/>
      <c r="V114" s="914"/>
      <c r="W114" s="914"/>
      <c r="X114" s="433"/>
    </row>
    <row r="115" spans="1:24" ht="17.25" customHeight="1" thickBot="1">
      <c r="A115" s="1472"/>
      <c r="B115" s="915" t="s">
        <v>94</v>
      </c>
      <c r="C115" s="916"/>
      <c r="D115" s="917"/>
      <c r="E115" s="918"/>
      <c r="F115" s="919"/>
      <c r="G115" s="918"/>
      <c r="H115" s="920"/>
      <c r="I115" s="921" t="s">
        <v>95</v>
      </c>
      <c r="J115" s="922"/>
      <c r="K115" s="923"/>
      <c r="L115" s="924"/>
      <c r="M115" s="925"/>
      <c r="N115" s="926" t="s">
        <v>96</v>
      </c>
      <c r="O115" s="927" t="s">
        <v>97</v>
      </c>
      <c r="P115" s="928" t="s">
        <v>98</v>
      </c>
      <c r="Q115" s="929"/>
      <c r="R115" s="929"/>
      <c r="S115" s="929"/>
      <c r="T115" s="930"/>
      <c r="U115" s="764"/>
      <c r="V115" s="764"/>
      <c r="W115" s="764"/>
    </row>
    <row r="116" spans="1:24" ht="17.25" customHeight="1" thickBot="1">
      <c r="A116" s="1472"/>
      <c r="B116" s="931"/>
      <c r="C116" s="809"/>
      <c r="D116" s="932"/>
      <c r="E116" s="932"/>
      <c r="F116" s="932"/>
      <c r="G116" s="932"/>
      <c r="H116" s="932"/>
      <c r="I116" s="933"/>
      <c r="J116" s="932"/>
      <c r="K116" s="932"/>
      <c r="L116" s="934"/>
      <c r="M116" s="934"/>
      <c r="N116" s="621"/>
      <c r="O116" s="933"/>
      <c r="P116" s="935"/>
      <c r="Q116" s="809"/>
      <c r="R116" s="809"/>
      <c r="S116" s="809"/>
      <c r="T116" s="809"/>
      <c r="U116" s="809"/>
      <c r="V116" s="809"/>
      <c r="W116" s="809"/>
    </row>
    <row r="117" spans="1:24" ht="17.25" customHeight="1" thickBot="1">
      <c r="A117" s="1477">
        <v>16</v>
      </c>
      <c r="B117" s="636" t="s">
        <v>99</v>
      </c>
      <c r="C117" s="1148" t="s">
        <v>100</v>
      </c>
      <c r="D117" s="1149"/>
      <c r="E117" s="1149"/>
      <c r="F117" s="1149"/>
      <c r="G117" s="1149"/>
      <c r="H117" s="751"/>
      <c r="I117" s="1150" t="s">
        <v>101</v>
      </c>
      <c r="J117" s="1149"/>
      <c r="K117" s="1149"/>
      <c r="L117" s="1149"/>
      <c r="M117" s="1149"/>
      <c r="N117" s="1149"/>
      <c r="O117" s="1149"/>
      <c r="P117" s="1151"/>
      <c r="Q117" s="1152" t="s">
        <v>102</v>
      </c>
      <c r="R117" s="1153"/>
      <c r="S117" s="1153"/>
      <c r="T117" s="1154"/>
      <c r="U117" s="809"/>
      <c r="V117" s="809"/>
      <c r="W117" s="809"/>
      <c r="X117" s="635"/>
    </row>
    <row r="118" spans="1:24" ht="17.25" customHeight="1" thickBot="1">
      <c r="A118" s="1472"/>
      <c r="B118" s="637" t="s">
        <v>46</v>
      </c>
      <c r="C118" s="638" t="s">
        <v>103</v>
      </c>
      <c r="D118" s="639" t="s">
        <v>104</v>
      </c>
      <c r="E118" s="640" t="s">
        <v>105</v>
      </c>
      <c r="F118" s="641" t="s">
        <v>106</v>
      </c>
      <c r="G118" s="642" t="s">
        <v>107</v>
      </c>
      <c r="H118" s="643"/>
      <c r="I118" s="644" t="s">
        <v>108</v>
      </c>
      <c r="J118" s="1139" t="s">
        <v>109</v>
      </c>
      <c r="K118" s="1140"/>
      <c r="L118" s="1139" t="s">
        <v>110</v>
      </c>
      <c r="M118" s="1140"/>
      <c r="N118" s="752" t="s">
        <v>111</v>
      </c>
      <c r="O118" s="1139" t="s">
        <v>112</v>
      </c>
      <c r="P118" s="1141"/>
      <c r="Q118" s="1142" t="s">
        <v>113</v>
      </c>
      <c r="R118" s="1143"/>
      <c r="S118" s="1139" t="s">
        <v>114</v>
      </c>
      <c r="T118" s="1140"/>
      <c r="U118" s="809"/>
      <c r="V118" s="809"/>
      <c r="W118" s="809"/>
      <c r="X118" s="635"/>
    </row>
    <row r="119" spans="1:24" ht="17.25" customHeight="1" thickTop="1">
      <c r="A119" s="1472"/>
      <c r="B119" s="936"/>
      <c r="C119" s="937"/>
      <c r="D119" s="938"/>
      <c r="E119" s="938"/>
      <c r="F119" s="939"/>
      <c r="G119" s="940"/>
      <c r="H119" s="941"/>
      <c r="I119" s="942"/>
      <c r="J119" s="1133"/>
      <c r="K119" s="1134"/>
      <c r="L119" s="1133"/>
      <c r="M119" s="1134"/>
      <c r="N119" s="939"/>
      <c r="O119" s="939"/>
      <c r="P119" s="943"/>
      <c r="Q119" s="1135"/>
      <c r="R119" s="1134"/>
      <c r="S119" s="1133"/>
      <c r="T119" s="1134"/>
      <c r="U119" s="809"/>
      <c r="V119" s="809"/>
      <c r="W119" s="809"/>
      <c r="X119" s="635"/>
    </row>
    <row r="120" spans="1:24">
      <c r="A120" s="1472"/>
    </row>
    <row r="121" spans="1:24" s="519" customFormat="1" ht="34.5" thickBot="1">
      <c r="B121" s="515"/>
      <c r="C121" s="516"/>
      <c r="D121" s="516"/>
      <c r="E121" s="517"/>
      <c r="F121" s="517"/>
      <c r="G121" s="517"/>
      <c r="H121" s="517"/>
      <c r="I121" s="517"/>
      <c r="J121" s="517"/>
      <c r="K121" s="518" t="s">
        <v>185</v>
      </c>
      <c r="L121" s="518"/>
      <c r="M121" s="518"/>
      <c r="N121" s="518"/>
      <c r="O121" s="518"/>
      <c r="P121" s="518"/>
      <c r="Q121" s="517"/>
      <c r="R121" s="517"/>
      <c r="S121" s="517"/>
      <c r="T121" s="517"/>
      <c r="U121" s="517"/>
      <c r="V121" s="517"/>
      <c r="W121" s="517"/>
      <c r="X121" s="647"/>
    </row>
    <row r="122" spans="1:24" s="523" customFormat="1" ht="20.100000000000001" customHeight="1" thickBot="1">
      <c r="A122" s="646"/>
      <c r="B122" s="515"/>
      <c r="C122" s="515"/>
      <c r="D122" s="515"/>
      <c r="E122" s="520" t="s">
        <v>186</v>
      </c>
      <c r="F122" s="521"/>
      <c r="G122" s="522" t="s">
        <v>3</v>
      </c>
      <c r="H122" s="521"/>
      <c r="I122" s="521"/>
      <c r="J122" s="1163" t="s">
        <v>187</v>
      </c>
      <c r="K122" s="1164"/>
      <c r="L122" s="1164"/>
      <c r="M122" s="1164"/>
      <c r="N122" s="1164"/>
      <c r="O122" s="1164"/>
      <c r="P122" s="984"/>
      <c r="Q122" s="984"/>
      <c r="R122" s="984"/>
      <c r="S122" s="984"/>
      <c r="T122" s="984"/>
      <c r="U122" s="984"/>
      <c r="V122" s="984"/>
      <c r="W122" s="984"/>
      <c r="X122" s="648"/>
    </row>
    <row r="123" spans="1:24" s="523" customFormat="1" ht="20.100000000000001" customHeight="1" thickBot="1">
      <c r="A123" s="985">
        <v>17</v>
      </c>
      <c r="B123" s="986" t="s">
        <v>188</v>
      </c>
      <c r="C123" s="987"/>
      <c r="D123" s="987"/>
      <c r="E123" s="986" t="s">
        <v>189</v>
      </c>
      <c r="F123" s="987"/>
      <c r="G123" s="988">
        <v>0</v>
      </c>
      <c r="H123" s="987"/>
      <c r="I123" s="987"/>
      <c r="J123" s="989" t="s">
        <v>190</v>
      </c>
      <c r="K123" s="988" t="s">
        <v>191</v>
      </c>
      <c r="L123" s="987"/>
      <c r="M123" s="989" t="s">
        <v>192</v>
      </c>
      <c r="N123" s="988" t="s">
        <v>193</v>
      </c>
      <c r="O123" s="989" t="s">
        <v>190</v>
      </c>
      <c r="P123" s="988" t="s">
        <v>194</v>
      </c>
      <c r="Q123" s="989" t="s">
        <v>192</v>
      </c>
      <c r="R123" s="988" t="s">
        <v>195</v>
      </c>
      <c r="S123" s="989" t="s">
        <v>190</v>
      </c>
      <c r="T123" s="988" t="s">
        <v>196</v>
      </c>
      <c r="U123" s="987"/>
      <c r="V123" s="1165" t="s">
        <v>192</v>
      </c>
      <c r="W123" s="1166"/>
      <c r="X123" s="648"/>
    </row>
    <row r="124" spans="1:24" s="523" customFormat="1" ht="20.100000000000001" customHeight="1" thickTop="1">
      <c r="A124" s="646"/>
      <c r="B124" s="990" t="s">
        <v>197</v>
      </c>
      <c r="C124" s="991"/>
      <c r="D124" s="992"/>
      <c r="E124" s="993" t="s">
        <v>197</v>
      </c>
      <c r="F124" s="991"/>
      <c r="G124" s="994"/>
      <c r="H124" s="995"/>
      <c r="I124" s="996"/>
      <c r="J124" s="995">
        <v>0</v>
      </c>
      <c r="K124" s="994"/>
      <c r="L124" s="996"/>
      <c r="M124" s="995"/>
      <c r="N124" s="997"/>
      <c r="O124" s="995">
        <v>0</v>
      </c>
      <c r="P124" s="997"/>
      <c r="Q124" s="995"/>
      <c r="R124" s="997"/>
      <c r="S124" s="995">
        <v>0</v>
      </c>
      <c r="T124" s="994"/>
      <c r="U124" s="996"/>
      <c r="V124" s="1167"/>
      <c r="W124" s="1167"/>
      <c r="X124" s="648"/>
    </row>
    <row r="125" spans="1:24" s="523" customFormat="1" ht="20.100000000000001" customHeight="1" thickBot="1">
      <c r="A125" s="646"/>
      <c r="B125" s="998" t="s">
        <v>198</v>
      </c>
      <c r="C125" s="999"/>
      <c r="D125" s="1000">
        <v>0</v>
      </c>
      <c r="E125" s="1001" t="s">
        <v>199</v>
      </c>
      <c r="F125" s="999"/>
      <c r="G125" s="1000">
        <v>0</v>
      </c>
      <c r="H125" s="1002"/>
      <c r="I125" s="1002"/>
      <c r="J125" s="1000">
        <v>0</v>
      </c>
      <c r="K125" s="1000">
        <v>0</v>
      </c>
      <c r="L125" s="1002"/>
      <c r="M125" s="1003"/>
      <c r="N125" s="1000">
        <v>0</v>
      </c>
      <c r="O125" s="1000">
        <v>0</v>
      </c>
      <c r="P125" s="1000">
        <v>0</v>
      </c>
      <c r="Q125" s="1003"/>
      <c r="R125" s="1000">
        <v>0</v>
      </c>
      <c r="S125" s="1000">
        <v>0</v>
      </c>
      <c r="T125" s="1000">
        <v>0</v>
      </c>
      <c r="U125" s="1002"/>
      <c r="V125" s="1168"/>
      <c r="W125" s="1169"/>
      <c r="X125" s="648"/>
    </row>
    <row r="126" spans="1:24" s="523" customFormat="1" ht="20.100000000000001" customHeight="1" thickTop="1">
      <c r="A126" s="646"/>
      <c r="B126" s="998" t="s">
        <v>200</v>
      </c>
      <c r="C126" s="999"/>
      <c r="D126" s="1004"/>
      <c r="E126" s="1001" t="s">
        <v>200</v>
      </c>
      <c r="F126" s="999"/>
      <c r="G126" s="994"/>
      <c r="H126" s="995"/>
      <c r="I126" s="996"/>
      <c r="J126" s="995">
        <v>0</v>
      </c>
      <c r="K126" s="994"/>
      <c r="L126" s="996"/>
      <c r="M126" s="995"/>
      <c r="N126" s="997"/>
      <c r="O126" s="995">
        <v>0</v>
      </c>
      <c r="P126" s="997"/>
      <c r="Q126" s="995"/>
      <c r="R126" s="997"/>
      <c r="S126" s="995">
        <v>0</v>
      </c>
      <c r="T126" s="994"/>
      <c r="U126" s="996"/>
      <c r="V126" s="1167"/>
      <c r="W126" s="1167"/>
      <c r="X126" s="648"/>
    </row>
    <row r="127" spans="1:24" s="523" customFormat="1" ht="20.100000000000001" customHeight="1" thickBot="1">
      <c r="A127" s="646"/>
      <c r="B127" s="1005" t="s">
        <v>201</v>
      </c>
      <c r="C127" s="1006"/>
      <c r="D127" s="1007">
        <v>0</v>
      </c>
      <c r="E127" s="1008" t="s">
        <v>202</v>
      </c>
      <c r="F127" s="1009"/>
      <c r="G127" s="1000">
        <v>0</v>
      </c>
      <c r="H127" s="1002"/>
      <c r="I127" s="1002"/>
      <c r="J127" s="1000">
        <v>0</v>
      </c>
      <c r="K127" s="1000">
        <v>0</v>
      </c>
      <c r="L127" s="1002"/>
      <c r="M127" s="1003"/>
      <c r="N127" s="1000">
        <v>0</v>
      </c>
      <c r="O127" s="1000">
        <v>0</v>
      </c>
      <c r="P127" s="1000">
        <v>0</v>
      </c>
      <c r="Q127" s="1003"/>
      <c r="R127" s="1000">
        <v>0</v>
      </c>
      <c r="S127" s="1000">
        <v>0</v>
      </c>
      <c r="T127" s="1000">
        <v>0</v>
      </c>
      <c r="U127" s="1002"/>
      <c r="V127" s="1168"/>
      <c r="W127" s="1169"/>
      <c r="X127" s="648"/>
    </row>
    <row r="128" spans="1:24" s="523" customFormat="1" ht="20.100000000000001" customHeight="1" thickBot="1">
      <c r="A128" s="1010"/>
      <c r="B128" s="515"/>
      <c r="C128" s="515"/>
      <c r="D128" s="515"/>
      <c r="E128" s="1011" t="s">
        <v>203</v>
      </c>
      <c r="F128" s="1012"/>
      <c r="G128" s="1013"/>
      <c r="H128" s="1013"/>
      <c r="I128" s="1013"/>
      <c r="J128" s="1013"/>
      <c r="K128" s="1013"/>
      <c r="L128" s="1013"/>
      <c r="M128" s="1013"/>
      <c r="N128" s="1013"/>
      <c r="O128" s="1013"/>
      <c r="P128" s="1013"/>
      <c r="Q128" s="1013"/>
      <c r="R128" s="1013"/>
      <c r="S128" s="1013"/>
      <c r="T128" s="1013"/>
      <c r="U128" s="1013"/>
      <c r="V128" s="1013"/>
      <c r="W128" s="1013"/>
      <c r="X128" s="648"/>
    </row>
    <row r="129" spans="1:24" s="523" customFormat="1" ht="20.100000000000001" customHeight="1" thickTop="1">
      <c r="A129" s="1010"/>
      <c r="B129" s="515"/>
      <c r="C129" s="515"/>
      <c r="D129" s="515"/>
      <c r="E129" s="993" t="s">
        <v>197</v>
      </c>
      <c r="F129" s="991"/>
      <c r="G129" s="994"/>
      <c r="H129" s="995"/>
      <c r="I129" s="996"/>
      <c r="J129" s="995">
        <v>0</v>
      </c>
      <c r="K129" s="994"/>
      <c r="L129" s="996"/>
      <c r="M129" s="995"/>
      <c r="N129" s="997"/>
      <c r="O129" s="995">
        <v>0</v>
      </c>
      <c r="P129" s="997"/>
      <c r="Q129" s="995"/>
      <c r="R129" s="997"/>
      <c r="S129" s="995">
        <v>0</v>
      </c>
      <c r="T129" s="994"/>
      <c r="U129" s="996"/>
      <c r="V129" s="1167"/>
      <c r="W129" s="1167"/>
      <c r="X129" s="648"/>
    </row>
    <row r="130" spans="1:24" s="523" customFormat="1" ht="20.100000000000001" customHeight="1" thickBot="1">
      <c r="A130" s="646"/>
      <c r="B130" s="515"/>
      <c r="C130" s="515"/>
      <c r="D130" s="515"/>
      <c r="E130" s="1001" t="s">
        <v>199</v>
      </c>
      <c r="F130" s="999"/>
      <c r="G130" s="1000">
        <v>0</v>
      </c>
      <c r="H130" s="1002"/>
      <c r="I130" s="1002"/>
      <c r="J130" s="1000">
        <v>0</v>
      </c>
      <c r="K130" s="1000">
        <v>0</v>
      </c>
      <c r="L130" s="1002"/>
      <c r="M130" s="1003"/>
      <c r="N130" s="1000">
        <v>0</v>
      </c>
      <c r="O130" s="1000">
        <v>0</v>
      </c>
      <c r="P130" s="1000">
        <v>0</v>
      </c>
      <c r="Q130" s="1003"/>
      <c r="R130" s="1000">
        <v>0</v>
      </c>
      <c r="S130" s="1000">
        <v>0</v>
      </c>
      <c r="T130" s="1000">
        <v>0</v>
      </c>
      <c r="U130" s="1002"/>
      <c r="V130" s="1478"/>
      <c r="W130" s="1479"/>
      <c r="X130" s="648"/>
    </row>
    <row r="131" spans="1:24" s="523" customFormat="1" ht="20.100000000000001" customHeight="1" thickTop="1">
      <c r="A131" s="646"/>
      <c r="B131" s="515"/>
      <c r="C131" s="515"/>
      <c r="D131" s="515"/>
      <c r="E131" s="1001" t="s">
        <v>200</v>
      </c>
      <c r="F131" s="999"/>
      <c r="G131" s="994"/>
      <c r="H131" s="995"/>
      <c r="I131" s="996"/>
      <c r="J131" s="995">
        <v>0</v>
      </c>
      <c r="K131" s="994"/>
      <c r="L131" s="996"/>
      <c r="M131" s="995"/>
      <c r="N131" s="997"/>
      <c r="O131" s="995">
        <v>0</v>
      </c>
      <c r="P131" s="997"/>
      <c r="Q131" s="995"/>
      <c r="R131" s="997"/>
      <c r="S131" s="995">
        <v>0</v>
      </c>
      <c r="T131" s="994"/>
      <c r="U131" s="996"/>
      <c r="V131" s="1167"/>
      <c r="W131" s="1167"/>
      <c r="X131" s="648"/>
    </row>
    <row r="132" spans="1:24" s="523" customFormat="1" ht="20.100000000000001" customHeight="1" thickBot="1">
      <c r="A132" s="646"/>
      <c r="B132" s="515"/>
      <c r="C132" s="515"/>
      <c r="D132" s="515"/>
      <c r="E132" s="1014" t="s">
        <v>202</v>
      </c>
      <c r="F132" s="1006"/>
      <c r="G132" s="1007">
        <v>0</v>
      </c>
      <c r="H132" s="1015"/>
      <c r="I132" s="1015"/>
      <c r="J132" s="1007">
        <v>0</v>
      </c>
      <c r="K132" s="1007">
        <v>0</v>
      </c>
      <c r="L132" s="1015"/>
      <c r="M132" s="1016"/>
      <c r="N132" s="1007">
        <v>0</v>
      </c>
      <c r="O132" s="1007">
        <v>0</v>
      </c>
      <c r="P132" s="1007">
        <v>0</v>
      </c>
      <c r="Q132" s="1016"/>
      <c r="R132" s="1007">
        <v>0</v>
      </c>
      <c r="S132" s="1007">
        <v>0</v>
      </c>
      <c r="T132" s="1007">
        <v>0</v>
      </c>
      <c r="U132" s="1015"/>
      <c r="V132" s="1480"/>
      <c r="W132" s="1481"/>
      <c r="X132" s="649"/>
    </row>
    <row r="133" spans="1:24" s="523" customFormat="1" ht="8.25" customHeight="1" thickBot="1">
      <c r="A133" s="646"/>
      <c r="B133" s="515"/>
      <c r="C133" s="515"/>
      <c r="D133" s="515"/>
      <c r="E133" s="515"/>
      <c r="F133" s="515"/>
      <c r="G133" s="515"/>
      <c r="H133" s="515"/>
      <c r="I133" s="515"/>
      <c r="J133" s="515"/>
      <c r="K133" s="515"/>
      <c r="L133" s="515"/>
      <c r="M133" s="515"/>
      <c r="N133" s="515"/>
      <c r="O133" s="515"/>
      <c r="P133" s="515"/>
      <c r="Q133" s="515"/>
      <c r="R133" s="515"/>
      <c r="S133" s="515"/>
      <c r="T133" s="515"/>
      <c r="U133" s="515"/>
      <c r="V133" s="515"/>
      <c r="W133" s="515"/>
    </row>
    <row r="134" spans="1:24" s="523" customFormat="1" ht="20.100000000000001" customHeight="1" thickBot="1">
      <c r="A134" s="985">
        <v>18</v>
      </c>
      <c r="B134" s="1181" t="s">
        <v>204</v>
      </c>
      <c r="C134" s="1166"/>
      <c r="D134" s="1166"/>
      <c r="E134" s="1166"/>
      <c r="F134" s="1182"/>
      <c r="G134" s="1017" t="s">
        <v>205</v>
      </c>
      <c r="H134" s="1018"/>
      <c r="I134" s="1018"/>
      <c r="J134" s="1018"/>
      <c r="K134" s="1018"/>
      <c r="L134" s="1018"/>
      <c r="M134" s="1019"/>
      <c r="N134" s="1020"/>
      <c r="O134" s="1021" t="s">
        <v>206</v>
      </c>
      <c r="P134" s="1022"/>
      <c r="Q134" s="1022"/>
      <c r="R134" s="1022"/>
      <c r="S134" s="1022"/>
      <c r="T134" s="1022"/>
      <c r="U134" s="1022"/>
      <c r="V134" s="1022"/>
      <c r="W134" s="1023"/>
    </row>
    <row r="135" spans="1:24" s="523" customFormat="1" ht="20.100000000000001" customHeight="1" thickTop="1">
      <c r="A135" s="646"/>
      <c r="B135" s="1024" t="s">
        <v>207</v>
      </c>
      <c r="C135" s="1025" t="s">
        <v>207</v>
      </c>
      <c r="D135" s="1026" t="s">
        <v>208</v>
      </c>
      <c r="E135" s="1183"/>
      <c r="F135" s="1184"/>
      <c r="G135" s="1185"/>
      <c r="H135" s="1186"/>
      <c r="I135" s="1186"/>
      <c r="J135" s="1186"/>
      <c r="K135" s="1186"/>
      <c r="L135" s="1186"/>
      <c r="M135" s="1186"/>
      <c r="N135" s="1186"/>
      <c r="O135" s="1186"/>
      <c r="P135" s="1186"/>
      <c r="Q135" s="1186"/>
      <c r="R135" s="1186"/>
      <c r="S135" s="1186"/>
      <c r="T135" s="1186"/>
      <c r="U135" s="1186"/>
      <c r="V135" s="1186"/>
      <c r="W135" s="1187"/>
    </row>
    <row r="136" spans="1:24" s="523" customFormat="1" ht="20.100000000000001" customHeight="1" thickBot="1">
      <c r="A136" s="646"/>
      <c r="B136" s="1027" t="s">
        <v>209</v>
      </c>
      <c r="C136" s="1003" t="s">
        <v>209</v>
      </c>
      <c r="D136" s="1003" t="s">
        <v>208</v>
      </c>
      <c r="E136" s="1170"/>
      <c r="F136" s="1171"/>
      <c r="G136" s="1178"/>
      <c r="H136" s="1179"/>
      <c r="I136" s="1179"/>
      <c r="J136" s="1179"/>
      <c r="K136" s="1179"/>
      <c r="L136" s="1179"/>
      <c r="M136" s="1179"/>
      <c r="N136" s="1179"/>
      <c r="O136" s="1179"/>
      <c r="P136" s="1179"/>
      <c r="Q136" s="1179"/>
      <c r="R136" s="1179"/>
      <c r="S136" s="1179"/>
      <c r="T136" s="1179"/>
      <c r="U136" s="1179"/>
      <c r="V136" s="1179"/>
      <c r="W136" s="1180"/>
    </row>
    <row r="137" spans="1:24" s="523" customFormat="1" ht="20.100000000000001" customHeight="1">
      <c r="A137" s="646"/>
      <c r="B137" s="1027" t="s">
        <v>210</v>
      </c>
      <c r="C137" s="1003" t="s">
        <v>210</v>
      </c>
      <c r="D137" s="1003" t="s">
        <v>208</v>
      </c>
      <c r="E137" s="1170"/>
      <c r="F137" s="1171"/>
      <c r="G137" s="1028" t="s">
        <v>211</v>
      </c>
      <c r="H137" s="1029"/>
      <c r="I137" s="1030"/>
      <c r="J137" s="1030"/>
      <c r="K137" s="1030"/>
      <c r="L137" s="1030"/>
      <c r="M137" s="1030"/>
      <c r="N137" s="1031" t="s">
        <v>212</v>
      </c>
      <c r="O137" s="1030"/>
      <c r="P137" s="1030"/>
      <c r="Q137" s="1030"/>
      <c r="R137" s="1030"/>
      <c r="S137" s="1030"/>
      <c r="T137" s="1030"/>
      <c r="U137" s="1030"/>
      <c r="V137" s="1030"/>
      <c r="W137" s="1030"/>
    </row>
    <row r="138" spans="1:24" s="523" customFormat="1" ht="20.100000000000001" customHeight="1">
      <c r="A138" s="646"/>
      <c r="B138" s="1027" t="s">
        <v>213</v>
      </c>
      <c r="C138" s="1003" t="s">
        <v>213</v>
      </c>
      <c r="D138" s="1003" t="s">
        <v>208</v>
      </c>
      <c r="E138" s="1170"/>
      <c r="F138" s="1171"/>
      <c r="G138" s="1172"/>
      <c r="H138" s="1173"/>
      <c r="I138" s="1173"/>
      <c r="J138" s="1173"/>
      <c r="K138" s="1173"/>
      <c r="L138" s="1173"/>
      <c r="M138" s="1173"/>
      <c r="N138" s="1173"/>
      <c r="O138" s="1173"/>
      <c r="P138" s="1173"/>
      <c r="Q138" s="1173"/>
      <c r="R138" s="1173"/>
      <c r="S138" s="1173"/>
      <c r="T138" s="1173"/>
      <c r="U138" s="1173"/>
      <c r="V138" s="1173"/>
      <c r="W138" s="1174"/>
    </row>
    <row r="139" spans="1:24" s="523" customFormat="1" ht="20.100000000000001" customHeight="1">
      <c r="A139" s="646"/>
      <c r="B139" s="1027" t="s">
        <v>214</v>
      </c>
      <c r="C139" s="1003" t="s">
        <v>214</v>
      </c>
      <c r="D139" s="1003" t="s">
        <v>208</v>
      </c>
      <c r="E139" s="1170"/>
      <c r="F139" s="1171"/>
      <c r="G139" s="1175"/>
      <c r="H139" s="1176"/>
      <c r="I139" s="1176"/>
      <c r="J139" s="1176"/>
      <c r="K139" s="1176"/>
      <c r="L139" s="1176"/>
      <c r="M139" s="1176"/>
      <c r="N139" s="1176"/>
      <c r="O139" s="1176"/>
      <c r="P139" s="1176"/>
      <c r="Q139" s="1176"/>
      <c r="R139" s="1176"/>
      <c r="S139" s="1176"/>
      <c r="T139" s="1176"/>
      <c r="U139" s="1176"/>
      <c r="V139" s="1176"/>
      <c r="W139" s="1177"/>
    </row>
    <row r="140" spans="1:24" s="523" customFormat="1" ht="20.100000000000001" customHeight="1" thickBot="1">
      <c r="A140" s="646"/>
      <c r="B140" s="1032" t="s">
        <v>215</v>
      </c>
      <c r="C140" s="1033" t="s">
        <v>215</v>
      </c>
      <c r="D140" s="1016"/>
      <c r="E140" s="1033"/>
      <c r="F140" s="1034"/>
      <c r="G140" s="1178"/>
      <c r="H140" s="1179"/>
      <c r="I140" s="1179"/>
      <c r="J140" s="1179"/>
      <c r="K140" s="1179"/>
      <c r="L140" s="1179"/>
      <c r="M140" s="1179"/>
      <c r="N140" s="1179"/>
      <c r="O140" s="1179"/>
      <c r="P140" s="1179"/>
      <c r="Q140" s="1179"/>
      <c r="R140" s="1179"/>
      <c r="S140" s="1179"/>
      <c r="T140" s="1179"/>
      <c r="U140" s="1179"/>
      <c r="V140" s="1179"/>
      <c r="W140" s="1180"/>
    </row>
    <row r="141" spans="1:24">
      <c r="A141" s="1475"/>
    </row>
    <row r="142" spans="1:24">
      <c r="A142" s="1472"/>
    </row>
    <row r="143" spans="1:24" ht="18">
      <c r="A143" s="1472">
        <v>13</v>
      </c>
      <c r="B143" s="950" t="s">
        <v>216</v>
      </c>
    </row>
    <row r="144" spans="1:24" ht="18">
      <c r="A144" s="944"/>
      <c r="B144" s="950" t="s">
        <v>217</v>
      </c>
    </row>
    <row r="145" spans="1:2" ht="18">
      <c r="A145" s="944"/>
      <c r="B145" s="950" t="s">
        <v>218</v>
      </c>
    </row>
    <row r="146" spans="1:2" ht="18">
      <c r="A146" s="944"/>
      <c r="B146" s="950" t="s">
        <v>171</v>
      </c>
    </row>
    <row r="147" spans="1:2" ht="18">
      <c r="A147" s="944"/>
      <c r="B147" s="950" t="s">
        <v>219</v>
      </c>
    </row>
    <row r="148" spans="1:2" ht="18">
      <c r="A148" s="944"/>
      <c r="B148" s="950" t="s">
        <v>220</v>
      </c>
    </row>
    <row r="149" spans="1:2" ht="18">
      <c r="A149" s="944"/>
      <c r="B149" s="950" t="s">
        <v>221</v>
      </c>
    </row>
    <row r="150" spans="1:2" ht="18">
      <c r="A150" s="944"/>
      <c r="B150" s="950" t="s">
        <v>222</v>
      </c>
    </row>
    <row r="151" spans="1:2" ht="18">
      <c r="A151" s="944"/>
      <c r="B151" s="950" t="s">
        <v>175</v>
      </c>
    </row>
    <row r="152" spans="1:2" ht="18">
      <c r="A152" s="944"/>
      <c r="B152" s="950" t="s">
        <v>223</v>
      </c>
    </row>
    <row r="153" spans="1:2" ht="18">
      <c r="A153" s="944">
        <v>14</v>
      </c>
      <c r="B153" s="950" t="s">
        <v>224</v>
      </c>
    </row>
    <row r="154" spans="1:2" ht="18">
      <c r="A154" s="944"/>
      <c r="B154" s="950" t="s">
        <v>225</v>
      </c>
    </row>
    <row r="155" spans="1:2" ht="18">
      <c r="A155" s="1472">
        <v>15</v>
      </c>
      <c r="B155" s="950" t="s">
        <v>77</v>
      </c>
    </row>
    <row r="156" spans="1:2" ht="18">
      <c r="A156" s="1472"/>
      <c r="B156" s="950" t="s">
        <v>78</v>
      </c>
    </row>
    <row r="157" spans="1:2" ht="18">
      <c r="A157" s="425"/>
      <c r="B157" s="950" t="s">
        <v>149</v>
      </c>
    </row>
    <row r="158" spans="1:2" ht="18">
      <c r="A158" s="1472"/>
      <c r="B158" s="950" t="s">
        <v>150</v>
      </c>
    </row>
    <row r="159" spans="1:2" ht="18">
      <c r="A159" s="1472"/>
      <c r="B159" s="950" t="s">
        <v>81</v>
      </c>
    </row>
    <row r="160" spans="1:2" ht="18">
      <c r="A160" s="1472"/>
      <c r="B160" s="950" t="s">
        <v>93</v>
      </c>
    </row>
    <row r="161" spans="1:2" ht="18">
      <c r="A161" s="1472"/>
      <c r="B161" s="950" t="s">
        <v>96</v>
      </c>
    </row>
    <row r="162" spans="1:2" ht="18">
      <c r="A162" s="1472"/>
      <c r="B162" s="950" t="s">
        <v>152</v>
      </c>
    </row>
    <row r="163" spans="1:2" ht="18">
      <c r="A163" s="1472"/>
      <c r="B163" s="950" t="s">
        <v>153</v>
      </c>
    </row>
    <row r="164" spans="1:2" ht="18">
      <c r="A164" s="1472"/>
      <c r="B164" s="950" t="s">
        <v>154</v>
      </c>
    </row>
    <row r="165" spans="1:2" ht="18">
      <c r="A165" s="1035">
        <v>16</v>
      </c>
      <c r="B165" s="645" t="s">
        <v>155</v>
      </c>
    </row>
    <row r="166" spans="1:2" ht="18">
      <c r="A166" s="944"/>
      <c r="B166" s="950" t="s">
        <v>103</v>
      </c>
    </row>
    <row r="167" spans="1:2" ht="18">
      <c r="A167" s="1472"/>
      <c r="B167" s="950" t="s">
        <v>104</v>
      </c>
    </row>
    <row r="168" spans="1:2" ht="18">
      <c r="A168" s="1472"/>
      <c r="B168" s="950" t="s">
        <v>156</v>
      </c>
    </row>
    <row r="169" spans="1:2" ht="18">
      <c r="A169" s="1472"/>
      <c r="B169" s="948" t="s">
        <v>157</v>
      </c>
    </row>
    <row r="170" spans="1:2" ht="18">
      <c r="A170" s="1472"/>
      <c r="B170" s="948" t="s">
        <v>158</v>
      </c>
    </row>
    <row r="171" spans="1:2" ht="18">
      <c r="A171" s="1472"/>
      <c r="B171" s="948" t="s">
        <v>159</v>
      </c>
    </row>
    <row r="172" spans="1:2" ht="18">
      <c r="A172" s="1472"/>
      <c r="B172" s="950" t="s">
        <v>160</v>
      </c>
    </row>
    <row r="173" spans="1:2" ht="18">
      <c r="A173" s="1472"/>
      <c r="B173" s="948" t="s">
        <v>161</v>
      </c>
    </row>
    <row r="174" spans="1:2" ht="18">
      <c r="A174" s="1472"/>
      <c r="B174" s="948" t="s">
        <v>162</v>
      </c>
    </row>
    <row r="175" spans="1:2" ht="18">
      <c r="A175" s="1472"/>
      <c r="B175" s="950" t="s">
        <v>112</v>
      </c>
    </row>
    <row r="176" spans="1:2" ht="18">
      <c r="A176" s="1472"/>
      <c r="B176" s="948" t="s">
        <v>163</v>
      </c>
    </row>
    <row r="177" spans="1:2" ht="18">
      <c r="A177" s="1477">
        <v>17</v>
      </c>
      <c r="B177" s="645" t="s">
        <v>185</v>
      </c>
    </row>
    <row r="178" spans="1:2" ht="18">
      <c r="A178" s="1477">
        <v>17</v>
      </c>
      <c r="B178" s="645" t="s">
        <v>188</v>
      </c>
    </row>
    <row r="179" spans="1:2" ht="18">
      <c r="A179" s="1477">
        <v>18</v>
      </c>
      <c r="B179" s="645" t="s">
        <v>226</v>
      </c>
    </row>
    <row r="180" spans="1:2" ht="18">
      <c r="A180" s="1472"/>
      <c r="B180" s="645"/>
    </row>
    <row r="181" spans="1:2" ht="18">
      <c r="A181" s="1472"/>
      <c r="B181" s="645"/>
    </row>
    <row r="182" spans="1:2" ht="18">
      <c r="A182" s="1472"/>
      <c r="B182" s="645"/>
    </row>
    <row r="183" spans="1:2" ht="18">
      <c r="A183" s="1472"/>
      <c r="B183" s="645"/>
    </row>
    <row r="184" spans="1:2" ht="18">
      <c r="A184" s="1472"/>
      <c r="B184" s="645"/>
    </row>
    <row r="185" spans="1:2" ht="18">
      <c r="A185" s="1472"/>
      <c r="B185" s="645"/>
    </row>
    <row r="186" spans="1:2" ht="18">
      <c r="A186" s="1472"/>
      <c r="B186" s="645"/>
    </row>
    <row r="187" spans="1:2" ht="18">
      <c r="A187" s="1472"/>
      <c r="B187" s="645"/>
    </row>
    <row r="188" spans="1:2" ht="18">
      <c r="A188" s="1472"/>
      <c r="B188" s="645"/>
    </row>
    <row r="189" spans="1:2" ht="18">
      <c r="A189" s="1472"/>
      <c r="B189" s="645"/>
    </row>
    <row r="190" spans="1:2" ht="18">
      <c r="A190" s="1472"/>
      <c r="B190" s="645"/>
    </row>
    <row r="191" spans="1:2" ht="18">
      <c r="A191" s="1472"/>
      <c r="B191" s="645"/>
    </row>
  </sheetData>
  <dataConsolidate/>
  <mergeCells count="68">
    <mergeCell ref="E137:F137"/>
    <mergeCell ref="E138:F138"/>
    <mergeCell ref="G138:W140"/>
    <mergeCell ref="E139:F139"/>
    <mergeCell ref="V131:W131"/>
    <mergeCell ref="V132:W132"/>
    <mergeCell ref="B134:F134"/>
    <mergeCell ref="E135:F135"/>
    <mergeCell ref="G135:W136"/>
    <mergeCell ref="E136:F136"/>
    <mergeCell ref="V130:W130"/>
    <mergeCell ref="J119:K119"/>
    <mergeCell ref="L119:M119"/>
    <mergeCell ref="Q119:R119"/>
    <mergeCell ref="S119:T119"/>
    <mergeCell ref="J122:O122"/>
    <mergeCell ref="V123:W123"/>
    <mergeCell ref="V124:W124"/>
    <mergeCell ref="V125:W125"/>
    <mergeCell ref="V126:W126"/>
    <mergeCell ref="V127:W127"/>
    <mergeCell ref="V129:W129"/>
    <mergeCell ref="E108:I108"/>
    <mergeCell ref="C117:G117"/>
    <mergeCell ref="I117:P117"/>
    <mergeCell ref="Q117:T117"/>
    <mergeCell ref="J118:K118"/>
    <mergeCell ref="L118:M118"/>
    <mergeCell ref="O118:P118"/>
    <mergeCell ref="Q118:R118"/>
    <mergeCell ref="S118:T118"/>
    <mergeCell ref="E109:I109"/>
    <mergeCell ref="X23:X24"/>
    <mergeCell ref="V24:W24"/>
    <mergeCell ref="C38:G38"/>
    <mergeCell ref="I38:P38"/>
    <mergeCell ref="Q38:T38"/>
    <mergeCell ref="D23:E23"/>
    <mergeCell ref="U10:W11"/>
    <mergeCell ref="J40:K40"/>
    <mergeCell ref="L40:M40"/>
    <mergeCell ref="Q40:R40"/>
    <mergeCell ref="S40:T40"/>
    <mergeCell ref="O16:P17"/>
    <mergeCell ref="Q16:R17"/>
    <mergeCell ref="J39:K39"/>
    <mergeCell ref="L39:M39"/>
    <mergeCell ref="O39:P39"/>
    <mergeCell ref="Q39:R39"/>
    <mergeCell ref="S39:T39"/>
    <mergeCell ref="C7:G7"/>
    <mergeCell ref="I7:J8"/>
    <mergeCell ref="K7:L8"/>
    <mergeCell ref="E8:G8"/>
    <mergeCell ref="C9:G9"/>
    <mergeCell ref="I9:J10"/>
    <mergeCell ref="K9:L10"/>
    <mergeCell ref="C10:G10"/>
    <mergeCell ref="I2:N3"/>
    <mergeCell ref="T4:W4"/>
    <mergeCell ref="I5:J6"/>
    <mergeCell ref="K5:L6"/>
    <mergeCell ref="T5:W9"/>
    <mergeCell ref="C12:G12"/>
    <mergeCell ref="V19:W19"/>
    <mergeCell ref="V20:W20"/>
    <mergeCell ref="V21:W21"/>
    <mergeCell ref="C13:G13"/>
  </mergeCells>
  <conditionalFormatting sqref="L21">
    <cfRule type="expression" dxfId="38" priority="4" stopIfTrue="1">
      <formula>G21=0</formula>
    </cfRule>
  </conditionalFormatting>
  <conditionalFormatting sqref="M21">
    <cfRule type="expression" dxfId="37" priority="3" stopIfTrue="1">
      <formula>G21=0</formula>
    </cfRule>
  </conditionalFormatting>
  <conditionalFormatting sqref="J21">
    <cfRule type="cellIs" dxfId="36" priority="2" stopIfTrue="1" operator="equal">
      <formula>0</formula>
    </cfRule>
  </conditionalFormatting>
  <conditionalFormatting sqref="R5:S9">
    <cfRule type="expression" dxfId="35" priority="1" stopIfTrue="1">
      <formula>$Q$7=""</formula>
    </cfRule>
  </conditionalFormatting>
  <dataValidations count="2">
    <dataValidation type="list" allowBlank="1" showInputMessage="1" showErrorMessage="1" sqref="R21" xr:uid="{00000000-0002-0000-0000-000000000000}">
      <formula1>UOMList</formula1>
    </dataValidation>
    <dataValidation type="list" allowBlank="1" showInputMessage="1" showErrorMessage="1" promptTitle="Warehouse" prompt="Choose warehouse or &quot;Any DSD&quot;" sqref="D19:E19" xr:uid="{00000000-0002-0000-0000-000001000000}">
      <formula1>#REF!</formula1>
    </dataValidation>
  </dataValidations>
  <printOptions horizontalCentered="1"/>
  <pageMargins left="0" right="0" top="0.19" bottom="0.25" header="0" footer="0.17"/>
  <pageSetup scale="60" orientation="landscape" r:id="rId1"/>
  <headerFooter>
    <oddFooter>&amp;LNew Item Form Modified 11-01-12&amp;Cpage &amp;P of &amp;N&amp;R&amp;D &amp;T</oddFooter>
  </headerFooter>
  <rowBreaks count="1" manualBreakCount="1">
    <brk id="41" max="22" man="1"/>
  </rowBreaks>
  <drawing r:id="rId2"/>
  <legacyDrawing r:id="rId3"/>
  <controls>
    <mc:AlternateContent xmlns:mc="http://schemas.openxmlformats.org/markup-compatibility/2006">
      <mc:Choice Requires="x14">
        <control shapeId="49166" r:id="rId4" name="CommandButton1">
          <controlPr defaultSize="0" autoLine="0" r:id="rId5">
            <anchor moveWithCells="1">
              <from>
                <xdr:col>30</xdr:col>
                <xdr:colOff>0</xdr:colOff>
                <xdr:row>1</xdr:row>
                <xdr:rowOff>76200</xdr:rowOff>
              </from>
              <to>
                <xdr:col>35</xdr:col>
                <xdr:colOff>85725</xdr:colOff>
                <xdr:row>3</xdr:row>
                <xdr:rowOff>133350</xdr:rowOff>
              </to>
            </anchor>
          </controlPr>
        </control>
      </mc:Choice>
      <mc:Fallback>
        <control shapeId="49166" r:id="rId4" name="CommandButton1"/>
      </mc:Fallback>
    </mc:AlternateContent>
    <mc:AlternateContent xmlns:mc="http://schemas.openxmlformats.org/markup-compatibility/2006">
      <mc:Choice Requires="x14">
        <control shapeId="49153" r:id="rId6" name="Check Box 1">
          <controlPr defaultSize="0" autoFill="0" autoLine="0" autoPict="0">
            <anchor moveWithCells="1">
              <from>
                <xdr:col>1</xdr:col>
                <xdr:colOff>819150</xdr:colOff>
                <xdr:row>134</xdr:row>
                <xdr:rowOff>95250</xdr:rowOff>
              </from>
              <to>
                <xdr:col>1</xdr:col>
                <xdr:colOff>1162050</xdr:colOff>
                <xdr:row>135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54" r:id="rId7" name="Check Box 2">
          <controlPr defaultSize="0" autoFill="0" autoLine="0" autoPict="0">
            <anchor moveWithCells="1">
              <from>
                <xdr:col>1</xdr:col>
                <xdr:colOff>819150</xdr:colOff>
                <xdr:row>135</xdr:row>
                <xdr:rowOff>95250</xdr:rowOff>
              </from>
              <to>
                <xdr:col>1</xdr:col>
                <xdr:colOff>1162050</xdr:colOff>
                <xdr:row>136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55" r:id="rId8" name="Check Box 3">
          <controlPr defaultSize="0" autoFill="0" autoLine="0" autoPict="0">
            <anchor moveWithCells="1">
              <from>
                <xdr:col>1</xdr:col>
                <xdr:colOff>809625</xdr:colOff>
                <xdr:row>136</xdr:row>
                <xdr:rowOff>66675</xdr:rowOff>
              </from>
              <to>
                <xdr:col>1</xdr:col>
                <xdr:colOff>1123950</xdr:colOff>
                <xdr:row>137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56" r:id="rId9" name="Check Box 4">
          <controlPr defaultSize="0" autoFill="0" autoLine="0" autoPict="0">
            <anchor moveWithCells="1">
              <from>
                <xdr:col>1</xdr:col>
                <xdr:colOff>790575</xdr:colOff>
                <xdr:row>137</xdr:row>
                <xdr:rowOff>104775</xdr:rowOff>
              </from>
              <to>
                <xdr:col>1</xdr:col>
                <xdr:colOff>1123950</xdr:colOff>
                <xdr:row>138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57" r:id="rId10" name="Check Box 5">
          <controlPr defaultSize="0" autoFill="0" autoLine="0" autoPict="0">
            <anchor moveWithCells="1">
              <from>
                <xdr:col>1</xdr:col>
                <xdr:colOff>819150</xdr:colOff>
                <xdr:row>138</xdr:row>
                <xdr:rowOff>104775</xdr:rowOff>
              </from>
              <to>
                <xdr:col>1</xdr:col>
                <xdr:colOff>1162050</xdr:colOff>
                <xdr:row>139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58" r:id="rId11" name="Check Box 6">
          <controlPr defaultSize="0" autoFill="0" autoLine="0" autoPict="0">
            <anchor moveWithCells="1">
              <from>
                <xdr:col>1</xdr:col>
                <xdr:colOff>828675</xdr:colOff>
                <xdr:row>139</xdr:row>
                <xdr:rowOff>85725</xdr:rowOff>
              </from>
              <to>
                <xdr:col>1</xdr:col>
                <xdr:colOff>1162050</xdr:colOff>
                <xdr:row>140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59" r:id="rId12" name="Check Box 7">
          <controlPr defaultSize="0" autoFill="0" autoLine="0" autoPict="0">
            <anchor moveWithCells="1">
              <from>
                <xdr:col>1</xdr:col>
                <xdr:colOff>847725</xdr:colOff>
                <xdr:row>34</xdr:row>
                <xdr:rowOff>0</xdr:rowOff>
              </from>
              <to>
                <xdr:col>1</xdr:col>
                <xdr:colOff>1133475</xdr:colOff>
                <xdr:row>35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60" r:id="rId13" name="Check Box 8">
          <controlPr defaultSize="0" autoFill="0" autoLine="0" autoPict="0">
            <anchor moveWithCells="1">
              <from>
                <xdr:col>2</xdr:col>
                <xdr:colOff>638175</xdr:colOff>
                <xdr:row>34</xdr:row>
                <xdr:rowOff>0</xdr:rowOff>
              </from>
              <to>
                <xdr:col>2</xdr:col>
                <xdr:colOff>923925</xdr:colOff>
                <xdr:row>35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61" r:id="rId14" name="Check Box 9">
          <controlPr defaultSize="0" autoFill="0" autoLine="0" autoPict="0">
            <anchor moveWithCells="1">
              <from>
                <xdr:col>1</xdr:col>
                <xdr:colOff>552450</xdr:colOff>
                <xdr:row>35</xdr:row>
                <xdr:rowOff>0</xdr:rowOff>
              </from>
              <to>
                <xdr:col>1</xdr:col>
                <xdr:colOff>885825</xdr:colOff>
                <xdr:row>36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62" r:id="rId15" name="Check Box 10">
          <controlPr defaultSize="0" autoFill="0" autoLine="0" autoPict="0">
            <anchor moveWithCells="1">
              <from>
                <xdr:col>2</xdr:col>
                <xdr:colOff>590550</xdr:colOff>
                <xdr:row>35</xdr:row>
                <xdr:rowOff>9525</xdr:rowOff>
              </from>
              <to>
                <xdr:col>2</xdr:col>
                <xdr:colOff>809625</xdr:colOff>
                <xdr:row>36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63" r:id="rId16" name="Check Box 11">
          <controlPr defaultSize="0" autoFill="0" autoLine="0" autoPict="0">
            <anchor moveWithCells="1">
              <from>
                <xdr:col>1</xdr:col>
                <xdr:colOff>1190625</xdr:colOff>
                <xdr:row>35</xdr:row>
                <xdr:rowOff>0</xdr:rowOff>
              </from>
              <to>
                <xdr:col>2</xdr:col>
                <xdr:colOff>190500</xdr:colOff>
                <xdr:row>35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64" r:id="rId17" name="Check Box 12">
          <controlPr defaultSize="0" autoFill="0" autoLine="0" autoPict="0">
            <anchor moveWithCells="1">
              <from>
                <xdr:col>8</xdr:col>
                <xdr:colOff>123825</xdr:colOff>
                <xdr:row>33</xdr:row>
                <xdr:rowOff>171450</xdr:rowOff>
              </from>
              <to>
                <xdr:col>8</xdr:col>
                <xdr:colOff>447675</xdr:colOff>
                <xdr:row>35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65" r:id="rId18" name="Check Box 13">
          <controlPr defaultSize="0" autoFill="0" autoLine="0" autoPict="0">
            <anchor moveWithCells="1">
              <from>
                <xdr:col>8</xdr:col>
                <xdr:colOff>123825</xdr:colOff>
                <xdr:row>35</xdr:row>
                <xdr:rowOff>0</xdr:rowOff>
              </from>
              <to>
                <xdr:col>8</xdr:col>
                <xdr:colOff>447675</xdr:colOff>
                <xdr:row>35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67" r:id="rId19" name="Check Box 15">
          <controlPr defaultSize="0" autoFill="0" autoLine="0" autoPict="0">
            <anchor moveWithCells="1">
              <from>
                <xdr:col>3</xdr:col>
                <xdr:colOff>95250</xdr:colOff>
                <xdr:row>108</xdr:row>
                <xdr:rowOff>171450</xdr:rowOff>
              </from>
              <to>
                <xdr:col>3</xdr:col>
                <xdr:colOff>419100</xdr:colOff>
                <xdr:row>110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68" r:id="rId20" name="Check Box 16">
          <controlPr defaultSize="0" autoFill="0" autoLine="0" autoPict="0">
            <anchor moveWithCells="1">
              <from>
                <xdr:col>3</xdr:col>
                <xdr:colOff>352425</xdr:colOff>
                <xdr:row>109</xdr:row>
                <xdr:rowOff>0</xdr:rowOff>
              </from>
              <to>
                <xdr:col>4</xdr:col>
                <xdr:colOff>19050</xdr:colOff>
                <xdr:row>110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69" r:id="rId21" name="Check Box 17">
          <controlPr defaultSize="0" autoFill="0" autoLine="0" autoPict="0">
            <anchor moveWithCells="1">
              <from>
                <xdr:col>3</xdr:col>
                <xdr:colOff>104775</xdr:colOff>
                <xdr:row>110</xdr:row>
                <xdr:rowOff>28575</xdr:rowOff>
              </from>
              <to>
                <xdr:col>3</xdr:col>
                <xdr:colOff>428625</xdr:colOff>
                <xdr:row>111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70" r:id="rId22" name="Check Box 18">
          <controlPr defaultSize="0" autoFill="0" autoLine="0" autoPict="0">
            <anchor moveWithCells="1">
              <from>
                <xdr:col>3</xdr:col>
                <xdr:colOff>352425</xdr:colOff>
                <xdr:row>110</xdr:row>
                <xdr:rowOff>28575</xdr:rowOff>
              </from>
              <to>
                <xdr:col>3</xdr:col>
                <xdr:colOff>495300</xdr:colOff>
                <xdr:row>111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71" r:id="rId23" name="Check Box 19">
          <controlPr defaultSize="0" autoFill="0" autoLine="0" autoPict="0">
            <anchor moveWithCells="1">
              <from>
                <xdr:col>3</xdr:col>
                <xdr:colOff>104775</xdr:colOff>
                <xdr:row>110</xdr:row>
                <xdr:rowOff>28575</xdr:rowOff>
              </from>
              <to>
                <xdr:col>3</xdr:col>
                <xdr:colOff>428625</xdr:colOff>
                <xdr:row>111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72" r:id="rId24" name="Check Box 20">
          <controlPr defaultSize="0" autoFill="0" autoLine="0" autoPict="0">
            <anchor moveWithCells="1">
              <from>
                <xdr:col>3</xdr:col>
                <xdr:colOff>352425</xdr:colOff>
                <xdr:row>110</xdr:row>
                <xdr:rowOff>28575</xdr:rowOff>
              </from>
              <to>
                <xdr:col>3</xdr:col>
                <xdr:colOff>581025</xdr:colOff>
                <xdr:row>111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73" r:id="rId25" name="Check Box 21">
          <controlPr defaultSize="0" autoFill="0" autoLine="0" autoPict="0">
            <anchor moveWithCells="1">
              <from>
                <xdr:col>3</xdr:col>
                <xdr:colOff>104775</xdr:colOff>
                <xdr:row>110</xdr:row>
                <xdr:rowOff>28575</xdr:rowOff>
              </from>
              <to>
                <xdr:col>3</xdr:col>
                <xdr:colOff>428625</xdr:colOff>
                <xdr:row>111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74" r:id="rId26" name="Check Box 22">
          <controlPr defaultSize="0" autoFill="0" autoLine="0" autoPict="0">
            <anchor moveWithCells="1">
              <from>
                <xdr:col>1</xdr:col>
                <xdr:colOff>847725</xdr:colOff>
                <xdr:row>113</xdr:row>
                <xdr:rowOff>0</xdr:rowOff>
              </from>
              <to>
                <xdr:col>1</xdr:col>
                <xdr:colOff>1133475</xdr:colOff>
                <xdr:row>114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75" r:id="rId27" name="Check Box 23">
          <controlPr defaultSize="0" autoFill="0" autoLine="0" autoPict="0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2</xdr:col>
                <xdr:colOff>923925</xdr:colOff>
                <xdr:row>114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76" r:id="rId28" name="Check Box 24">
          <controlPr defaultSize="0" autoFill="0" autoLine="0" autoPict="0">
            <anchor moveWithCells="1">
              <from>
                <xdr:col>1</xdr:col>
                <xdr:colOff>552450</xdr:colOff>
                <xdr:row>114</xdr:row>
                <xdr:rowOff>0</xdr:rowOff>
              </from>
              <to>
                <xdr:col>1</xdr:col>
                <xdr:colOff>885825</xdr:colOff>
                <xdr:row>115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77" r:id="rId29" name="Check Box 25">
          <controlPr defaultSize="0" autoFill="0" autoLine="0" autoPict="0">
            <anchor moveWithCells="1">
              <from>
                <xdr:col>2</xdr:col>
                <xdr:colOff>590550</xdr:colOff>
                <xdr:row>114</xdr:row>
                <xdr:rowOff>9525</xdr:rowOff>
              </from>
              <to>
                <xdr:col>2</xdr:col>
                <xdr:colOff>809625</xdr:colOff>
                <xdr:row>115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78" r:id="rId30" name="Check Box 26">
          <controlPr defaultSize="0" autoFill="0" autoLine="0" autoPict="0">
            <anchor moveWithCells="1">
              <from>
                <xdr:col>1</xdr:col>
                <xdr:colOff>1190625</xdr:colOff>
                <xdr:row>114</xdr:row>
                <xdr:rowOff>0</xdr:rowOff>
              </from>
              <to>
                <xdr:col>2</xdr:col>
                <xdr:colOff>190500</xdr:colOff>
                <xdr:row>114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79" r:id="rId31" name="Check Box 27">
          <controlPr defaultSize="0" autoFill="0" autoLine="0" autoPict="0">
            <anchor moveWithCells="1">
              <from>
                <xdr:col>8</xdr:col>
                <xdr:colOff>123825</xdr:colOff>
                <xdr:row>112</xdr:row>
                <xdr:rowOff>171450</xdr:rowOff>
              </from>
              <to>
                <xdr:col>8</xdr:col>
                <xdr:colOff>447675</xdr:colOff>
                <xdr:row>114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9180" r:id="rId32" name="Check Box 28">
          <controlPr defaultSize="0" autoFill="0" autoLine="0" autoPict="0">
            <anchor moveWithCells="1">
              <from>
                <xdr:col>8</xdr:col>
                <xdr:colOff>123825</xdr:colOff>
                <xdr:row>114</xdr:row>
                <xdr:rowOff>0</xdr:rowOff>
              </from>
              <to>
                <xdr:col>8</xdr:col>
                <xdr:colOff>447675</xdr:colOff>
                <xdr:row>114</xdr:row>
                <xdr:rowOff>200025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Data!#REF!</xm:f>
          </x14:formula1>
          <xm:sqref>T5:W9 K7 K9 K5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6"/>
  <sheetViews>
    <sheetView workbookViewId="0">
      <selection activeCell="D34" sqref="D34"/>
    </sheetView>
  </sheetViews>
  <sheetFormatPr defaultRowHeight="15"/>
  <cols>
    <col min="1" max="1" width="10.7109375" bestFit="1" customWidth="1"/>
  </cols>
  <sheetData>
    <row r="1" spans="1:2">
      <c r="A1" s="1073">
        <v>43871</v>
      </c>
      <c r="B1" t="s">
        <v>4450</v>
      </c>
    </row>
    <row r="2" spans="1:2">
      <c r="B2" t="s">
        <v>4451</v>
      </c>
    </row>
    <row r="3" spans="1:2">
      <c r="B3" t="s">
        <v>4452</v>
      </c>
    </row>
    <row r="5" spans="1:2">
      <c r="A5" s="1073">
        <v>44083</v>
      </c>
      <c r="B5" t="s">
        <v>4453</v>
      </c>
    </row>
    <row r="6" spans="1:2">
      <c r="B6" t="s">
        <v>4454</v>
      </c>
    </row>
    <row r="7" spans="1:2">
      <c r="B7" t="s">
        <v>4455</v>
      </c>
    </row>
    <row r="9" spans="1:2">
      <c r="A9" s="1073">
        <v>44112</v>
      </c>
      <c r="B9" t="s">
        <v>4456</v>
      </c>
    </row>
    <row r="10" spans="1:2">
      <c r="B10" t="s">
        <v>4457</v>
      </c>
    </row>
    <row r="12" spans="1:2">
      <c r="A12" s="1073">
        <v>44167</v>
      </c>
      <c r="B12" t="s">
        <v>4458</v>
      </c>
    </row>
    <row r="14" spans="1:2">
      <c r="A14" s="1073">
        <v>44194</v>
      </c>
      <c r="B14" t="s">
        <v>4459</v>
      </c>
    </row>
    <row r="15" spans="1:2">
      <c r="B15" t="s">
        <v>4460</v>
      </c>
    </row>
    <row r="17" spans="1:2">
      <c r="A17" s="1073">
        <v>44230</v>
      </c>
      <c r="B17" t="s">
        <v>4461</v>
      </c>
    </row>
    <row r="19" spans="1:2">
      <c r="A19" s="1073">
        <v>44446</v>
      </c>
      <c r="B19" t="s">
        <v>4462</v>
      </c>
    </row>
    <row r="21" spans="1:2">
      <c r="A21" s="1073">
        <v>44644</v>
      </c>
      <c r="B21" t="s">
        <v>4463</v>
      </c>
    </row>
    <row r="23" spans="1:2">
      <c r="A23" s="1073">
        <v>45084</v>
      </c>
      <c r="B23" t="s">
        <v>4464</v>
      </c>
    </row>
    <row r="24" spans="1:2">
      <c r="B24" t="s">
        <v>4465</v>
      </c>
    </row>
    <row r="25" spans="1:2">
      <c r="B25" t="s">
        <v>4466</v>
      </c>
    </row>
    <row r="26" spans="1:2">
      <c r="B26" t="s">
        <v>4467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F3555"/>
  <sheetViews>
    <sheetView topLeftCell="A85" workbookViewId="0">
      <selection activeCell="B87" sqref="B87"/>
    </sheetView>
  </sheetViews>
  <sheetFormatPr defaultRowHeight="15"/>
  <cols>
    <col min="1" max="1" width="6.28515625" bestFit="1" customWidth="1"/>
    <col min="2" max="2" width="27" bestFit="1" customWidth="1"/>
    <col min="3" max="3" width="9.7109375" bestFit="1" customWidth="1"/>
    <col min="4" max="4" width="32" bestFit="1" customWidth="1"/>
    <col min="5" max="5" width="7.85546875" bestFit="1" customWidth="1"/>
    <col min="6" max="6" width="33.7109375" bestFit="1" customWidth="1"/>
  </cols>
  <sheetData>
    <row r="1" spans="1:6">
      <c r="A1" t="s">
        <v>227</v>
      </c>
      <c r="B1" t="s">
        <v>228</v>
      </c>
      <c r="C1" t="s">
        <v>229</v>
      </c>
      <c r="D1" t="s">
        <v>230</v>
      </c>
      <c r="E1" t="s">
        <v>231</v>
      </c>
      <c r="F1" t="s">
        <v>232</v>
      </c>
    </row>
    <row r="2" spans="1:6">
      <c r="A2">
        <v>100</v>
      </c>
      <c r="B2" t="s">
        <v>17</v>
      </c>
      <c r="C2">
        <v>20</v>
      </c>
      <c r="D2" t="s">
        <v>233</v>
      </c>
      <c r="E2">
        <v>1</v>
      </c>
      <c r="F2" t="s">
        <v>234</v>
      </c>
    </row>
    <row r="3" spans="1:6">
      <c r="A3">
        <v>100</v>
      </c>
      <c r="B3" t="s">
        <v>17</v>
      </c>
      <c r="C3">
        <v>40</v>
      </c>
      <c r="D3" t="s">
        <v>235</v>
      </c>
      <c r="E3">
        <v>10</v>
      </c>
      <c r="F3" t="s">
        <v>236</v>
      </c>
    </row>
    <row r="4" spans="1:6">
      <c r="A4">
        <v>100</v>
      </c>
      <c r="B4" t="s">
        <v>17</v>
      </c>
      <c r="C4">
        <v>40</v>
      </c>
      <c r="D4" t="s">
        <v>235</v>
      </c>
      <c r="E4">
        <v>20</v>
      </c>
      <c r="F4" t="s">
        <v>237</v>
      </c>
    </row>
    <row r="5" spans="1:6">
      <c r="A5">
        <v>100</v>
      </c>
      <c r="B5" t="s">
        <v>17</v>
      </c>
      <c r="C5">
        <v>40</v>
      </c>
      <c r="D5" t="s">
        <v>235</v>
      </c>
      <c r="E5">
        <v>25</v>
      </c>
      <c r="F5" t="s">
        <v>238</v>
      </c>
    </row>
    <row r="6" spans="1:6">
      <c r="A6">
        <v>100</v>
      </c>
      <c r="B6" t="s">
        <v>17</v>
      </c>
      <c r="C6">
        <v>40</v>
      </c>
      <c r="D6" t="s">
        <v>235</v>
      </c>
      <c r="E6">
        <v>30</v>
      </c>
      <c r="F6" t="s">
        <v>239</v>
      </c>
    </row>
    <row r="7" spans="1:6">
      <c r="A7">
        <v>100</v>
      </c>
      <c r="B7" t="s">
        <v>17</v>
      </c>
      <c r="C7">
        <v>40</v>
      </c>
      <c r="D7" t="s">
        <v>235</v>
      </c>
      <c r="E7">
        <v>40</v>
      </c>
      <c r="F7" t="s">
        <v>240</v>
      </c>
    </row>
    <row r="8" spans="1:6">
      <c r="A8">
        <v>100</v>
      </c>
      <c r="B8" t="s">
        <v>17</v>
      </c>
      <c r="C8">
        <v>40</v>
      </c>
      <c r="D8" t="s">
        <v>235</v>
      </c>
      <c r="E8">
        <v>50</v>
      </c>
      <c r="F8" t="s">
        <v>241</v>
      </c>
    </row>
    <row r="9" spans="1:6">
      <c r="A9">
        <v>100</v>
      </c>
      <c r="B9" t="s">
        <v>17</v>
      </c>
      <c r="C9">
        <v>40</v>
      </c>
      <c r="D9" t="s">
        <v>235</v>
      </c>
      <c r="E9">
        <v>60</v>
      </c>
      <c r="F9" t="s">
        <v>242</v>
      </c>
    </row>
    <row r="10" spans="1:6">
      <c r="A10">
        <v>100</v>
      </c>
      <c r="B10" t="s">
        <v>17</v>
      </c>
      <c r="C10">
        <v>40</v>
      </c>
      <c r="D10" t="s">
        <v>235</v>
      </c>
      <c r="E10">
        <v>100</v>
      </c>
      <c r="F10" t="s">
        <v>243</v>
      </c>
    </row>
    <row r="11" spans="1:6">
      <c r="A11">
        <v>100</v>
      </c>
      <c r="B11" t="s">
        <v>17</v>
      </c>
      <c r="C11">
        <v>40</v>
      </c>
      <c r="D11" t="s">
        <v>235</v>
      </c>
      <c r="E11">
        <v>800</v>
      </c>
      <c r="F11" t="s">
        <v>244</v>
      </c>
    </row>
    <row r="12" spans="1:6">
      <c r="A12">
        <v>100</v>
      </c>
      <c r="B12" t="s">
        <v>17</v>
      </c>
      <c r="C12">
        <v>40</v>
      </c>
      <c r="D12" t="s">
        <v>235</v>
      </c>
      <c r="E12">
        <v>899</v>
      </c>
      <c r="F12" t="s">
        <v>245</v>
      </c>
    </row>
    <row r="13" spans="1:6">
      <c r="A13">
        <v>100</v>
      </c>
      <c r="B13" t="s">
        <v>17</v>
      </c>
      <c r="C13">
        <v>40</v>
      </c>
      <c r="D13" t="s">
        <v>235</v>
      </c>
      <c r="E13">
        <v>900</v>
      </c>
      <c r="F13" t="s">
        <v>246</v>
      </c>
    </row>
    <row r="14" spans="1:6">
      <c r="A14">
        <v>100</v>
      </c>
      <c r="B14" t="s">
        <v>17</v>
      </c>
      <c r="C14">
        <v>40</v>
      </c>
      <c r="D14" t="s">
        <v>235</v>
      </c>
      <c r="E14">
        <v>910</v>
      </c>
      <c r="F14" t="s">
        <v>247</v>
      </c>
    </row>
    <row r="15" spans="1:6">
      <c r="A15">
        <v>100</v>
      </c>
      <c r="B15" t="s">
        <v>17</v>
      </c>
      <c r="C15">
        <v>60</v>
      </c>
      <c r="D15" t="s">
        <v>248</v>
      </c>
      <c r="E15">
        <v>120</v>
      </c>
      <c r="F15" t="s">
        <v>249</v>
      </c>
    </row>
    <row r="16" spans="1:6">
      <c r="A16">
        <v>100</v>
      </c>
      <c r="B16" t="s">
        <v>17</v>
      </c>
      <c r="C16">
        <v>60</v>
      </c>
      <c r="D16" t="s">
        <v>248</v>
      </c>
      <c r="E16">
        <v>124</v>
      </c>
      <c r="F16" t="s">
        <v>250</v>
      </c>
    </row>
    <row r="17" spans="1:6">
      <c r="A17">
        <v>100</v>
      </c>
      <c r="B17" t="s">
        <v>17</v>
      </c>
      <c r="C17">
        <v>60</v>
      </c>
      <c r="D17" t="s">
        <v>248</v>
      </c>
      <c r="E17">
        <v>126</v>
      </c>
      <c r="F17" t="s">
        <v>251</v>
      </c>
    </row>
    <row r="18" spans="1:6">
      <c r="A18">
        <v>100</v>
      </c>
      <c r="B18" t="s">
        <v>17</v>
      </c>
      <c r="C18">
        <v>60</v>
      </c>
      <c r="D18" t="s">
        <v>248</v>
      </c>
      <c r="E18">
        <v>800</v>
      </c>
      <c r="F18" t="s">
        <v>252</v>
      </c>
    </row>
    <row r="19" spans="1:6">
      <c r="A19">
        <v>100</v>
      </c>
      <c r="B19" t="s">
        <v>17</v>
      </c>
      <c r="C19">
        <v>60</v>
      </c>
      <c r="D19" t="s">
        <v>248</v>
      </c>
      <c r="E19">
        <v>855</v>
      </c>
      <c r="F19" t="s">
        <v>253</v>
      </c>
    </row>
    <row r="20" spans="1:6">
      <c r="A20">
        <v>100</v>
      </c>
      <c r="B20" t="s">
        <v>17</v>
      </c>
      <c r="C20">
        <v>60</v>
      </c>
      <c r="D20" t="s">
        <v>248</v>
      </c>
      <c r="E20">
        <v>899</v>
      </c>
      <c r="F20" t="s">
        <v>254</v>
      </c>
    </row>
    <row r="21" spans="1:6">
      <c r="A21">
        <v>100</v>
      </c>
      <c r="B21" t="s">
        <v>17</v>
      </c>
      <c r="C21">
        <v>60</v>
      </c>
      <c r="D21" t="s">
        <v>248</v>
      </c>
      <c r="E21">
        <v>910</v>
      </c>
      <c r="F21" t="s">
        <v>255</v>
      </c>
    </row>
    <row r="22" spans="1:6">
      <c r="A22">
        <v>100</v>
      </c>
      <c r="B22" t="s">
        <v>17</v>
      </c>
      <c r="C22">
        <v>80</v>
      </c>
      <c r="D22" t="s">
        <v>256</v>
      </c>
      <c r="E22">
        <v>10</v>
      </c>
      <c r="F22" t="s">
        <v>257</v>
      </c>
    </row>
    <row r="23" spans="1:6">
      <c r="A23">
        <v>100</v>
      </c>
      <c r="B23" t="s">
        <v>17</v>
      </c>
      <c r="C23">
        <v>80</v>
      </c>
      <c r="D23" t="s">
        <v>256</v>
      </c>
      <c r="E23">
        <v>20</v>
      </c>
      <c r="F23" t="s">
        <v>258</v>
      </c>
    </row>
    <row r="24" spans="1:6">
      <c r="A24">
        <v>100</v>
      </c>
      <c r="B24" t="s">
        <v>17</v>
      </c>
      <c r="C24">
        <v>80</v>
      </c>
      <c r="D24" t="s">
        <v>256</v>
      </c>
      <c r="E24">
        <v>30</v>
      </c>
      <c r="F24" t="s">
        <v>259</v>
      </c>
    </row>
    <row r="25" spans="1:6">
      <c r="A25">
        <v>100</v>
      </c>
      <c r="B25" t="s">
        <v>17</v>
      </c>
      <c r="C25">
        <v>80</v>
      </c>
      <c r="D25" t="s">
        <v>256</v>
      </c>
      <c r="E25">
        <v>40</v>
      </c>
      <c r="F25" t="s">
        <v>260</v>
      </c>
    </row>
    <row r="26" spans="1:6">
      <c r="A26">
        <v>100</v>
      </c>
      <c r="B26" t="s">
        <v>17</v>
      </c>
      <c r="C26">
        <v>80</v>
      </c>
      <c r="D26" t="s">
        <v>256</v>
      </c>
      <c r="E26">
        <v>50</v>
      </c>
      <c r="F26" t="s">
        <v>261</v>
      </c>
    </row>
    <row r="27" spans="1:6">
      <c r="A27">
        <v>100</v>
      </c>
      <c r="B27" t="s">
        <v>17</v>
      </c>
      <c r="C27">
        <v>80</v>
      </c>
      <c r="D27" t="s">
        <v>256</v>
      </c>
      <c r="E27">
        <v>910</v>
      </c>
      <c r="F27" t="s">
        <v>262</v>
      </c>
    </row>
    <row r="28" spans="1:6">
      <c r="A28">
        <v>100</v>
      </c>
      <c r="B28" t="s">
        <v>17</v>
      </c>
      <c r="C28">
        <v>100</v>
      </c>
      <c r="D28" t="s">
        <v>263</v>
      </c>
      <c r="E28">
        <v>10</v>
      </c>
      <c r="F28" t="s">
        <v>264</v>
      </c>
    </row>
    <row r="29" spans="1:6">
      <c r="A29">
        <v>100</v>
      </c>
      <c r="B29" t="s">
        <v>17</v>
      </c>
      <c r="C29">
        <v>100</v>
      </c>
      <c r="D29" t="s">
        <v>263</v>
      </c>
      <c r="E29">
        <v>20</v>
      </c>
      <c r="F29" t="s">
        <v>265</v>
      </c>
    </row>
    <row r="30" spans="1:6">
      <c r="A30">
        <v>100</v>
      </c>
      <c r="B30" t="s">
        <v>17</v>
      </c>
      <c r="C30">
        <v>100</v>
      </c>
      <c r="D30" t="s">
        <v>263</v>
      </c>
      <c r="E30">
        <v>30</v>
      </c>
      <c r="F30" t="s">
        <v>266</v>
      </c>
    </row>
    <row r="31" spans="1:6">
      <c r="A31">
        <v>100</v>
      </c>
      <c r="B31" t="s">
        <v>17</v>
      </c>
      <c r="C31">
        <v>100</v>
      </c>
      <c r="D31" t="s">
        <v>263</v>
      </c>
      <c r="E31">
        <v>40</v>
      </c>
      <c r="F31" t="s">
        <v>267</v>
      </c>
    </row>
    <row r="32" spans="1:6">
      <c r="A32">
        <v>100</v>
      </c>
      <c r="B32" t="s">
        <v>17</v>
      </c>
      <c r="C32">
        <v>100</v>
      </c>
      <c r="D32" t="s">
        <v>263</v>
      </c>
      <c r="E32">
        <v>899</v>
      </c>
      <c r="F32" t="s">
        <v>268</v>
      </c>
    </row>
    <row r="33" spans="1:6">
      <c r="A33">
        <v>100</v>
      </c>
      <c r="B33" t="s">
        <v>17</v>
      </c>
      <c r="C33">
        <v>100</v>
      </c>
      <c r="D33" t="s">
        <v>263</v>
      </c>
      <c r="E33">
        <v>910</v>
      </c>
      <c r="F33" t="s">
        <v>269</v>
      </c>
    </row>
    <row r="34" spans="1:6">
      <c r="A34">
        <v>100</v>
      </c>
      <c r="B34" t="s">
        <v>17</v>
      </c>
      <c r="C34">
        <v>120</v>
      </c>
      <c r="D34" t="s">
        <v>270</v>
      </c>
      <c r="E34">
        <v>100</v>
      </c>
      <c r="F34" t="s">
        <v>271</v>
      </c>
    </row>
    <row r="35" spans="1:6">
      <c r="A35">
        <v>100</v>
      </c>
      <c r="B35" t="s">
        <v>17</v>
      </c>
      <c r="C35">
        <v>120</v>
      </c>
      <c r="D35" t="s">
        <v>270</v>
      </c>
      <c r="E35">
        <v>800</v>
      </c>
      <c r="F35" t="s">
        <v>272</v>
      </c>
    </row>
    <row r="36" spans="1:6">
      <c r="A36">
        <v>100</v>
      </c>
      <c r="B36" t="s">
        <v>17</v>
      </c>
      <c r="C36">
        <v>140</v>
      </c>
      <c r="D36" t="s">
        <v>273</v>
      </c>
      <c r="E36">
        <v>10</v>
      </c>
      <c r="F36" t="s">
        <v>274</v>
      </c>
    </row>
    <row r="37" spans="1:6">
      <c r="A37">
        <v>100</v>
      </c>
      <c r="B37" t="s">
        <v>17</v>
      </c>
      <c r="C37">
        <v>140</v>
      </c>
      <c r="D37" t="s">
        <v>273</v>
      </c>
      <c r="E37">
        <v>20</v>
      </c>
      <c r="F37" t="s">
        <v>275</v>
      </c>
    </row>
    <row r="38" spans="1:6">
      <c r="A38">
        <v>100</v>
      </c>
      <c r="B38" t="s">
        <v>17</v>
      </c>
      <c r="C38">
        <v>140</v>
      </c>
      <c r="D38" t="s">
        <v>273</v>
      </c>
      <c r="E38">
        <v>30</v>
      </c>
      <c r="F38" t="s">
        <v>276</v>
      </c>
    </row>
    <row r="39" spans="1:6">
      <c r="A39">
        <v>100</v>
      </c>
      <c r="B39" t="s">
        <v>17</v>
      </c>
      <c r="C39">
        <v>140</v>
      </c>
      <c r="D39" t="s">
        <v>273</v>
      </c>
      <c r="E39">
        <v>40</v>
      </c>
      <c r="F39" t="s">
        <v>277</v>
      </c>
    </row>
    <row r="40" spans="1:6">
      <c r="A40">
        <v>100</v>
      </c>
      <c r="B40" t="s">
        <v>17</v>
      </c>
      <c r="C40">
        <v>140</v>
      </c>
      <c r="D40" t="s">
        <v>273</v>
      </c>
      <c r="E40">
        <v>50</v>
      </c>
      <c r="F40" t="s">
        <v>278</v>
      </c>
    </row>
    <row r="41" spans="1:6">
      <c r="A41">
        <v>100</v>
      </c>
      <c r="B41" t="s">
        <v>17</v>
      </c>
      <c r="C41">
        <v>140</v>
      </c>
      <c r="D41" t="s">
        <v>273</v>
      </c>
      <c r="E41">
        <v>60</v>
      </c>
      <c r="F41" t="s">
        <v>279</v>
      </c>
    </row>
    <row r="42" spans="1:6">
      <c r="A42">
        <v>100</v>
      </c>
      <c r="B42" t="s">
        <v>17</v>
      </c>
      <c r="C42">
        <v>140</v>
      </c>
      <c r="D42" t="s">
        <v>273</v>
      </c>
      <c r="E42">
        <v>70</v>
      </c>
      <c r="F42" t="s">
        <v>280</v>
      </c>
    </row>
    <row r="43" spans="1:6">
      <c r="A43">
        <v>100</v>
      </c>
      <c r="B43" t="s">
        <v>17</v>
      </c>
      <c r="C43">
        <v>140</v>
      </c>
      <c r="D43" t="s">
        <v>273</v>
      </c>
      <c r="E43">
        <v>80</v>
      </c>
      <c r="F43" t="s">
        <v>281</v>
      </c>
    </row>
    <row r="44" spans="1:6">
      <c r="A44">
        <v>100</v>
      </c>
      <c r="B44" t="s">
        <v>17</v>
      </c>
      <c r="C44">
        <v>140</v>
      </c>
      <c r="D44" t="s">
        <v>273</v>
      </c>
      <c r="E44">
        <v>90</v>
      </c>
      <c r="F44" t="s">
        <v>282</v>
      </c>
    </row>
    <row r="45" spans="1:6">
      <c r="A45">
        <v>100</v>
      </c>
      <c r="B45" t="s">
        <v>17</v>
      </c>
      <c r="C45">
        <v>140</v>
      </c>
      <c r="D45" t="s">
        <v>273</v>
      </c>
      <c r="E45">
        <v>93</v>
      </c>
      <c r="F45" t="s">
        <v>283</v>
      </c>
    </row>
    <row r="46" spans="1:6">
      <c r="A46">
        <v>100</v>
      </c>
      <c r="B46" t="s">
        <v>17</v>
      </c>
      <c r="C46">
        <v>140</v>
      </c>
      <c r="D46" t="s">
        <v>273</v>
      </c>
      <c r="E46">
        <v>95</v>
      </c>
      <c r="F46" t="s">
        <v>284</v>
      </c>
    </row>
    <row r="47" spans="1:6">
      <c r="A47">
        <v>100</v>
      </c>
      <c r="B47" t="s">
        <v>17</v>
      </c>
      <c r="C47">
        <v>140</v>
      </c>
      <c r="D47" t="s">
        <v>273</v>
      </c>
      <c r="E47">
        <v>100</v>
      </c>
      <c r="F47" t="s">
        <v>285</v>
      </c>
    </row>
    <row r="48" spans="1:6">
      <c r="A48">
        <v>100</v>
      </c>
      <c r="B48" t="s">
        <v>17</v>
      </c>
      <c r="C48">
        <v>140</v>
      </c>
      <c r="D48" t="s">
        <v>273</v>
      </c>
      <c r="E48">
        <v>110</v>
      </c>
      <c r="F48" t="s">
        <v>286</v>
      </c>
    </row>
    <row r="49" spans="1:6">
      <c r="A49">
        <v>100</v>
      </c>
      <c r="B49" t="s">
        <v>17</v>
      </c>
      <c r="C49">
        <v>140</v>
      </c>
      <c r="D49" t="s">
        <v>273</v>
      </c>
      <c r="E49">
        <v>115</v>
      </c>
      <c r="F49" t="s">
        <v>287</v>
      </c>
    </row>
    <row r="50" spans="1:6">
      <c r="A50">
        <v>100</v>
      </c>
      <c r="B50" t="s">
        <v>17</v>
      </c>
      <c r="C50">
        <v>140</v>
      </c>
      <c r="D50" t="s">
        <v>273</v>
      </c>
      <c r="E50">
        <v>120</v>
      </c>
      <c r="F50" t="s">
        <v>288</v>
      </c>
    </row>
    <row r="51" spans="1:6">
      <c r="A51">
        <v>100</v>
      </c>
      <c r="B51" t="s">
        <v>17</v>
      </c>
      <c r="C51">
        <v>140</v>
      </c>
      <c r="D51" t="s">
        <v>273</v>
      </c>
      <c r="E51">
        <v>130</v>
      </c>
      <c r="F51" t="s">
        <v>289</v>
      </c>
    </row>
    <row r="52" spans="1:6">
      <c r="A52">
        <v>100</v>
      </c>
      <c r="B52" t="s">
        <v>17</v>
      </c>
      <c r="C52">
        <v>140</v>
      </c>
      <c r="D52" t="s">
        <v>273</v>
      </c>
      <c r="E52">
        <v>140</v>
      </c>
      <c r="F52" t="s">
        <v>290</v>
      </c>
    </row>
    <row r="53" spans="1:6">
      <c r="A53">
        <v>100</v>
      </c>
      <c r="B53" t="s">
        <v>17</v>
      </c>
      <c r="C53">
        <v>140</v>
      </c>
      <c r="D53" t="s">
        <v>273</v>
      </c>
      <c r="E53">
        <v>150</v>
      </c>
      <c r="F53" t="s">
        <v>291</v>
      </c>
    </row>
    <row r="54" spans="1:6">
      <c r="A54">
        <v>100</v>
      </c>
      <c r="B54" t="s">
        <v>17</v>
      </c>
      <c r="C54">
        <v>140</v>
      </c>
      <c r="D54" t="s">
        <v>273</v>
      </c>
      <c r="E54">
        <v>160</v>
      </c>
      <c r="F54" t="s">
        <v>292</v>
      </c>
    </row>
    <row r="55" spans="1:6">
      <c r="A55">
        <v>100</v>
      </c>
      <c r="B55" t="s">
        <v>17</v>
      </c>
      <c r="C55">
        <v>140</v>
      </c>
      <c r="D55" t="s">
        <v>273</v>
      </c>
      <c r="E55">
        <v>170</v>
      </c>
      <c r="F55" t="s">
        <v>293</v>
      </c>
    </row>
    <row r="56" spans="1:6">
      <c r="A56">
        <v>100</v>
      </c>
      <c r="B56" t="s">
        <v>17</v>
      </c>
      <c r="C56">
        <v>140</v>
      </c>
      <c r="D56" t="s">
        <v>273</v>
      </c>
      <c r="E56">
        <v>180</v>
      </c>
      <c r="F56" t="s">
        <v>294</v>
      </c>
    </row>
    <row r="57" spans="1:6">
      <c r="A57">
        <v>100</v>
      </c>
      <c r="B57" t="s">
        <v>17</v>
      </c>
      <c r="C57">
        <v>140</v>
      </c>
      <c r="D57" t="s">
        <v>273</v>
      </c>
      <c r="E57">
        <v>200</v>
      </c>
      <c r="F57" t="s">
        <v>295</v>
      </c>
    </row>
    <row r="58" spans="1:6">
      <c r="A58">
        <v>100</v>
      </c>
      <c r="B58" t="s">
        <v>17</v>
      </c>
      <c r="C58">
        <v>140</v>
      </c>
      <c r="D58" t="s">
        <v>273</v>
      </c>
      <c r="E58">
        <v>210</v>
      </c>
      <c r="F58" t="s">
        <v>296</v>
      </c>
    </row>
    <row r="59" spans="1:6">
      <c r="A59">
        <v>100</v>
      </c>
      <c r="B59" t="s">
        <v>17</v>
      </c>
      <c r="C59">
        <v>140</v>
      </c>
      <c r="D59" t="s">
        <v>273</v>
      </c>
      <c r="E59">
        <v>240</v>
      </c>
      <c r="F59" t="s">
        <v>297</v>
      </c>
    </row>
    <row r="60" spans="1:6">
      <c r="A60">
        <v>100</v>
      </c>
      <c r="B60" t="s">
        <v>17</v>
      </c>
      <c r="C60">
        <v>140</v>
      </c>
      <c r="D60" t="s">
        <v>273</v>
      </c>
      <c r="E60">
        <v>250</v>
      </c>
      <c r="F60" t="s">
        <v>298</v>
      </c>
    </row>
    <row r="61" spans="1:6">
      <c r="A61">
        <v>100</v>
      </c>
      <c r="B61" t="s">
        <v>17</v>
      </c>
      <c r="C61">
        <v>140</v>
      </c>
      <c r="D61" t="s">
        <v>273</v>
      </c>
      <c r="E61">
        <v>260</v>
      </c>
      <c r="F61" t="s">
        <v>299</v>
      </c>
    </row>
    <row r="62" spans="1:6">
      <c r="A62">
        <v>100</v>
      </c>
      <c r="B62" t="s">
        <v>17</v>
      </c>
      <c r="C62">
        <v>140</v>
      </c>
      <c r="D62" t="s">
        <v>273</v>
      </c>
      <c r="E62">
        <v>270</v>
      </c>
      <c r="F62" t="s">
        <v>300</v>
      </c>
    </row>
    <row r="63" spans="1:6">
      <c r="A63">
        <v>100</v>
      </c>
      <c r="B63" t="s">
        <v>17</v>
      </c>
      <c r="C63">
        <v>140</v>
      </c>
      <c r="D63" t="s">
        <v>273</v>
      </c>
      <c r="E63">
        <v>280</v>
      </c>
      <c r="F63" t="s">
        <v>301</v>
      </c>
    </row>
    <row r="64" spans="1:6">
      <c r="A64">
        <v>100</v>
      </c>
      <c r="B64" t="s">
        <v>17</v>
      </c>
      <c r="C64">
        <v>140</v>
      </c>
      <c r="D64" t="s">
        <v>273</v>
      </c>
      <c r="E64">
        <v>300</v>
      </c>
      <c r="F64" t="s">
        <v>302</v>
      </c>
    </row>
    <row r="65" spans="1:6">
      <c r="A65">
        <v>100</v>
      </c>
      <c r="B65" t="s">
        <v>17</v>
      </c>
      <c r="C65">
        <v>140</v>
      </c>
      <c r="D65" t="s">
        <v>273</v>
      </c>
      <c r="E65">
        <v>310</v>
      </c>
      <c r="F65" t="s">
        <v>303</v>
      </c>
    </row>
    <row r="66" spans="1:6">
      <c r="A66">
        <v>100</v>
      </c>
      <c r="B66" t="s">
        <v>17</v>
      </c>
      <c r="C66">
        <v>140</v>
      </c>
      <c r="D66" t="s">
        <v>273</v>
      </c>
      <c r="E66">
        <v>320</v>
      </c>
      <c r="F66" t="s">
        <v>304</v>
      </c>
    </row>
    <row r="67" spans="1:6">
      <c r="A67">
        <v>100</v>
      </c>
      <c r="B67" t="s">
        <v>17</v>
      </c>
      <c r="C67">
        <v>140</v>
      </c>
      <c r="D67" t="s">
        <v>273</v>
      </c>
      <c r="E67">
        <v>330</v>
      </c>
      <c r="F67" t="s">
        <v>305</v>
      </c>
    </row>
    <row r="68" spans="1:6">
      <c r="A68">
        <v>100</v>
      </c>
      <c r="B68" t="s">
        <v>17</v>
      </c>
      <c r="C68">
        <v>140</v>
      </c>
      <c r="D68" t="s">
        <v>273</v>
      </c>
      <c r="E68">
        <v>370</v>
      </c>
      <c r="F68" t="s">
        <v>306</v>
      </c>
    </row>
    <row r="69" spans="1:6">
      <c r="A69">
        <v>100</v>
      </c>
      <c r="B69" t="s">
        <v>17</v>
      </c>
      <c r="C69">
        <v>140</v>
      </c>
      <c r="D69" t="s">
        <v>273</v>
      </c>
      <c r="E69">
        <v>380</v>
      </c>
      <c r="F69" t="s">
        <v>307</v>
      </c>
    </row>
    <row r="70" spans="1:6">
      <c r="A70">
        <v>100</v>
      </c>
      <c r="B70" t="s">
        <v>17</v>
      </c>
      <c r="C70">
        <v>140</v>
      </c>
      <c r="D70" t="s">
        <v>273</v>
      </c>
      <c r="E70">
        <v>500</v>
      </c>
      <c r="F70" t="s">
        <v>308</v>
      </c>
    </row>
    <row r="71" spans="1:6">
      <c r="A71">
        <v>100</v>
      </c>
      <c r="B71" t="s">
        <v>17</v>
      </c>
      <c r="C71">
        <v>140</v>
      </c>
      <c r="D71" t="s">
        <v>273</v>
      </c>
      <c r="E71">
        <v>800</v>
      </c>
      <c r="F71" t="s">
        <v>309</v>
      </c>
    </row>
    <row r="72" spans="1:6">
      <c r="A72">
        <v>100</v>
      </c>
      <c r="B72" t="s">
        <v>17</v>
      </c>
      <c r="C72">
        <v>140</v>
      </c>
      <c r="D72" t="s">
        <v>273</v>
      </c>
      <c r="E72">
        <v>899</v>
      </c>
      <c r="F72" t="s">
        <v>310</v>
      </c>
    </row>
    <row r="73" spans="1:6">
      <c r="A73">
        <v>100</v>
      </c>
      <c r="B73" t="s">
        <v>17</v>
      </c>
      <c r="C73">
        <v>140</v>
      </c>
      <c r="D73" t="s">
        <v>273</v>
      </c>
      <c r="E73">
        <v>910</v>
      </c>
      <c r="F73" t="s">
        <v>311</v>
      </c>
    </row>
    <row r="74" spans="1:6">
      <c r="A74">
        <v>100</v>
      </c>
      <c r="B74" t="s">
        <v>17</v>
      </c>
      <c r="C74">
        <v>140</v>
      </c>
      <c r="D74" t="s">
        <v>273</v>
      </c>
      <c r="E74">
        <v>995</v>
      </c>
      <c r="F74" t="s">
        <v>312</v>
      </c>
    </row>
    <row r="75" spans="1:6">
      <c r="A75">
        <v>100</v>
      </c>
      <c r="B75" t="s">
        <v>17</v>
      </c>
      <c r="C75">
        <v>160</v>
      </c>
      <c r="D75" t="s">
        <v>313</v>
      </c>
      <c r="E75">
        <v>10</v>
      </c>
      <c r="F75" t="s">
        <v>314</v>
      </c>
    </row>
    <row r="76" spans="1:6">
      <c r="A76">
        <v>100</v>
      </c>
      <c r="B76" t="s">
        <v>17</v>
      </c>
      <c r="C76">
        <v>160</v>
      </c>
      <c r="D76" t="s">
        <v>313</v>
      </c>
      <c r="E76">
        <v>20</v>
      </c>
      <c r="F76" t="s">
        <v>315</v>
      </c>
    </row>
    <row r="77" spans="1:6">
      <c r="A77">
        <v>100</v>
      </c>
      <c r="B77" t="s">
        <v>17</v>
      </c>
      <c r="C77">
        <v>160</v>
      </c>
      <c r="D77" t="s">
        <v>313</v>
      </c>
      <c r="E77">
        <v>40</v>
      </c>
      <c r="F77" t="s">
        <v>316</v>
      </c>
    </row>
    <row r="78" spans="1:6">
      <c r="A78">
        <v>100</v>
      </c>
      <c r="B78" t="s">
        <v>17</v>
      </c>
      <c r="C78">
        <v>160</v>
      </c>
      <c r="D78" t="s">
        <v>313</v>
      </c>
      <c r="E78">
        <v>50</v>
      </c>
      <c r="F78" t="s">
        <v>317</v>
      </c>
    </row>
    <row r="79" spans="1:6">
      <c r="A79">
        <v>100</v>
      </c>
      <c r="B79" t="s">
        <v>17</v>
      </c>
      <c r="C79">
        <v>160</v>
      </c>
      <c r="D79" t="s">
        <v>313</v>
      </c>
      <c r="E79">
        <v>60</v>
      </c>
      <c r="F79" t="s">
        <v>318</v>
      </c>
    </row>
    <row r="80" spans="1:6">
      <c r="A80">
        <v>100</v>
      </c>
      <c r="B80" t="s">
        <v>17</v>
      </c>
      <c r="C80">
        <v>160</v>
      </c>
      <c r="D80" t="s">
        <v>313</v>
      </c>
      <c r="E80">
        <v>70</v>
      </c>
      <c r="F80" t="s">
        <v>319</v>
      </c>
    </row>
    <row r="81" spans="1:6">
      <c r="A81">
        <v>100</v>
      </c>
      <c r="B81" t="s">
        <v>17</v>
      </c>
      <c r="C81">
        <v>160</v>
      </c>
      <c r="D81" t="s">
        <v>313</v>
      </c>
      <c r="E81">
        <v>80</v>
      </c>
      <c r="F81" t="s">
        <v>320</v>
      </c>
    </row>
    <row r="82" spans="1:6">
      <c r="A82">
        <v>100</v>
      </c>
      <c r="B82" t="s">
        <v>17</v>
      </c>
      <c r="C82">
        <v>160</v>
      </c>
      <c r="D82" t="s">
        <v>313</v>
      </c>
      <c r="E82">
        <v>90</v>
      </c>
      <c r="F82" t="s">
        <v>321</v>
      </c>
    </row>
    <row r="83" spans="1:6">
      <c r="A83">
        <v>100</v>
      </c>
      <c r="B83" t="s">
        <v>17</v>
      </c>
      <c r="C83">
        <v>160</v>
      </c>
      <c r="D83" t="s">
        <v>313</v>
      </c>
      <c r="E83">
        <v>100</v>
      </c>
      <c r="F83" t="s">
        <v>322</v>
      </c>
    </row>
    <row r="84" spans="1:6">
      <c r="A84">
        <v>100</v>
      </c>
      <c r="B84" t="s">
        <v>17</v>
      </c>
      <c r="C84">
        <v>160</v>
      </c>
      <c r="D84" t="s">
        <v>313</v>
      </c>
      <c r="E84">
        <v>110</v>
      </c>
      <c r="F84" t="s">
        <v>323</v>
      </c>
    </row>
    <row r="85" spans="1:6">
      <c r="A85">
        <v>100</v>
      </c>
      <c r="B85" t="s">
        <v>17</v>
      </c>
      <c r="C85">
        <v>160</v>
      </c>
      <c r="D85" t="s">
        <v>313</v>
      </c>
      <c r="E85">
        <v>200</v>
      </c>
      <c r="F85" t="s">
        <v>324</v>
      </c>
    </row>
    <row r="86" spans="1:6">
      <c r="A86">
        <v>100</v>
      </c>
      <c r="B86" t="s">
        <v>17</v>
      </c>
      <c r="C86">
        <v>160</v>
      </c>
      <c r="D86" t="s">
        <v>313</v>
      </c>
      <c r="E86">
        <v>800</v>
      </c>
      <c r="F86" t="s">
        <v>325</v>
      </c>
    </row>
    <row r="87" spans="1:6">
      <c r="A87">
        <v>100</v>
      </c>
      <c r="B87" t="s">
        <v>17</v>
      </c>
      <c r="C87">
        <v>160</v>
      </c>
      <c r="D87" t="s">
        <v>313</v>
      </c>
      <c r="E87">
        <v>899</v>
      </c>
      <c r="F87" t="s">
        <v>326</v>
      </c>
    </row>
    <row r="88" spans="1:6">
      <c r="A88">
        <v>100</v>
      </c>
      <c r="B88" t="s">
        <v>17</v>
      </c>
      <c r="C88">
        <v>160</v>
      </c>
      <c r="D88" t="s">
        <v>313</v>
      </c>
      <c r="E88">
        <v>910</v>
      </c>
      <c r="F88" t="s">
        <v>327</v>
      </c>
    </row>
    <row r="89" spans="1:6">
      <c r="A89">
        <v>100</v>
      </c>
      <c r="B89" t="s">
        <v>17</v>
      </c>
      <c r="C89">
        <v>180</v>
      </c>
      <c r="D89" t="s">
        <v>328</v>
      </c>
      <c r="E89">
        <v>10</v>
      </c>
      <c r="F89" t="s">
        <v>329</v>
      </c>
    </row>
    <row r="90" spans="1:6">
      <c r="A90">
        <v>100</v>
      </c>
      <c r="B90" t="s">
        <v>17</v>
      </c>
      <c r="C90">
        <v>180</v>
      </c>
      <c r="D90" t="s">
        <v>328</v>
      </c>
      <c r="E90">
        <v>20</v>
      </c>
      <c r="F90" t="s">
        <v>330</v>
      </c>
    </row>
    <row r="91" spans="1:6">
      <c r="A91">
        <v>100</v>
      </c>
      <c r="B91" t="s">
        <v>17</v>
      </c>
      <c r="C91">
        <v>180</v>
      </c>
      <c r="D91" t="s">
        <v>328</v>
      </c>
      <c r="E91">
        <v>30</v>
      </c>
      <c r="F91" t="s">
        <v>331</v>
      </c>
    </row>
    <row r="92" spans="1:6">
      <c r="A92">
        <v>100</v>
      </c>
      <c r="B92" t="s">
        <v>17</v>
      </c>
      <c r="C92">
        <v>180</v>
      </c>
      <c r="D92" t="s">
        <v>328</v>
      </c>
      <c r="E92">
        <v>40</v>
      </c>
      <c r="F92" t="s">
        <v>332</v>
      </c>
    </row>
    <row r="93" spans="1:6">
      <c r="A93">
        <v>100</v>
      </c>
      <c r="B93" t="s">
        <v>17</v>
      </c>
      <c r="C93">
        <v>180</v>
      </c>
      <c r="D93" t="s">
        <v>328</v>
      </c>
      <c r="E93">
        <v>50</v>
      </c>
      <c r="F93" t="s">
        <v>333</v>
      </c>
    </row>
    <row r="94" spans="1:6">
      <c r="A94">
        <v>100</v>
      </c>
      <c r="B94" t="s">
        <v>17</v>
      </c>
      <c r="C94">
        <v>180</v>
      </c>
      <c r="D94" t="s">
        <v>328</v>
      </c>
      <c r="E94">
        <v>60</v>
      </c>
      <c r="F94" t="s">
        <v>334</v>
      </c>
    </row>
    <row r="95" spans="1:6">
      <c r="A95">
        <v>100</v>
      </c>
      <c r="B95" t="s">
        <v>17</v>
      </c>
      <c r="C95">
        <v>180</v>
      </c>
      <c r="D95" t="s">
        <v>328</v>
      </c>
      <c r="E95">
        <v>70</v>
      </c>
      <c r="F95" t="s">
        <v>335</v>
      </c>
    </row>
    <row r="96" spans="1:6">
      <c r="A96">
        <v>100</v>
      </c>
      <c r="B96" t="s">
        <v>17</v>
      </c>
      <c r="C96">
        <v>180</v>
      </c>
      <c r="D96" t="s">
        <v>328</v>
      </c>
      <c r="E96">
        <v>100</v>
      </c>
      <c r="F96" t="s">
        <v>336</v>
      </c>
    </row>
    <row r="97" spans="1:6">
      <c r="A97">
        <v>100</v>
      </c>
      <c r="B97" t="s">
        <v>17</v>
      </c>
      <c r="C97">
        <v>180</v>
      </c>
      <c r="D97" t="s">
        <v>328</v>
      </c>
      <c r="E97">
        <v>800</v>
      </c>
      <c r="F97" t="s">
        <v>337</v>
      </c>
    </row>
    <row r="98" spans="1:6">
      <c r="A98">
        <v>100</v>
      </c>
      <c r="B98" t="s">
        <v>17</v>
      </c>
      <c r="C98">
        <v>180</v>
      </c>
      <c r="D98" t="s">
        <v>328</v>
      </c>
      <c r="E98">
        <v>899</v>
      </c>
      <c r="F98" t="s">
        <v>338</v>
      </c>
    </row>
    <row r="99" spans="1:6">
      <c r="A99">
        <v>100</v>
      </c>
      <c r="B99" t="s">
        <v>17</v>
      </c>
      <c r="C99">
        <v>180</v>
      </c>
      <c r="D99" t="s">
        <v>328</v>
      </c>
      <c r="E99">
        <v>910</v>
      </c>
      <c r="F99" t="s">
        <v>339</v>
      </c>
    </row>
    <row r="100" spans="1:6">
      <c r="A100">
        <v>100</v>
      </c>
      <c r="B100" t="s">
        <v>17</v>
      </c>
      <c r="C100">
        <v>200</v>
      </c>
      <c r="D100" t="s">
        <v>340</v>
      </c>
      <c r="E100">
        <v>10</v>
      </c>
      <c r="F100" t="s">
        <v>341</v>
      </c>
    </row>
    <row r="101" spans="1:6">
      <c r="A101">
        <v>100</v>
      </c>
      <c r="B101" t="s">
        <v>17</v>
      </c>
      <c r="C101">
        <v>200</v>
      </c>
      <c r="D101" t="s">
        <v>340</v>
      </c>
      <c r="E101">
        <v>20</v>
      </c>
      <c r="F101" t="s">
        <v>342</v>
      </c>
    </row>
    <row r="102" spans="1:6">
      <c r="A102">
        <v>100</v>
      </c>
      <c r="B102" t="s">
        <v>17</v>
      </c>
      <c r="C102">
        <v>200</v>
      </c>
      <c r="D102" t="s">
        <v>340</v>
      </c>
      <c r="E102">
        <v>100</v>
      </c>
      <c r="F102" t="s">
        <v>343</v>
      </c>
    </row>
    <row r="103" spans="1:6">
      <c r="A103">
        <v>100</v>
      </c>
      <c r="B103" t="s">
        <v>17</v>
      </c>
      <c r="C103">
        <v>200</v>
      </c>
      <c r="D103" t="s">
        <v>340</v>
      </c>
      <c r="E103">
        <v>800</v>
      </c>
      <c r="F103" t="s">
        <v>344</v>
      </c>
    </row>
    <row r="104" spans="1:6">
      <c r="A104">
        <v>100</v>
      </c>
      <c r="B104" t="s">
        <v>17</v>
      </c>
      <c r="C104">
        <v>200</v>
      </c>
      <c r="D104" t="s">
        <v>340</v>
      </c>
      <c r="E104">
        <v>899</v>
      </c>
      <c r="F104" t="s">
        <v>345</v>
      </c>
    </row>
    <row r="105" spans="1:6">
      <c r="A105">
        <v>100</v>
      </c>
      <c r="B105" t="s">
        <v>17</v>
      </c>
      <c r="C105">
        <v>200</v>
      </c>
      <c r="D105" t="s">
        <v>340</v>
      </c>
      <c r="E105">
        <v>910</v>
      </c>
      <c r="F105" t="s">
        <v>346</v>
      </c>
    </row>
    <row r="106" spans="1:6">
      <c r="A106">
        <v>100</v>
      </c>
      <c r="B106" t="s">
        <v>17</v>
      </c>
      <c r="C106">
        <v>220</v>
      </c>
      <c r="D106" t="s">
        <v>347</v>
      </c>
      <c r="E106">
        <v>10</v>
      </c>
      <c r="F106" t="s">
        <v>348</v>
      </c>
    </row>
    <row r="107" spans="1:6">
      <c r="A107">
        <v>100</v>
      </c>
      <c r="B107" t="s">
        <v>17</v>
      </c>
      <c r="C107">
        <v>220</v>
      </c>
      <c r="D107" t="s">
        <v>347</v>
      </c>
      <c r="E107">
        <v>20</v>
      </c>
      <c r="F107" t="s">
        <v>349</v>
      </c>
    </row>
    <row r="108" spans="1:6">
      <c r="A108">
        <v>100</v>
      </c>
      <c r="B108" t="s">
        <v>17</v>
      </c>
      <c r="C108">
        <v>220</v>
      </c>
      <c r="D108" t="s">
        <v>347</v>
      </c>
      <c r="E108">
        <v>30</v>
      </c>
      <c r="F108" t="s">
        <v>350</v>
      </c>
    </row>
    <row r="109" spans="1:6">
      <c r="A109">
        <v>100</v>
      </c>
      <c r="B109" t="s">
        <v>17</v>
      </c>
      <c r="C109">
        <v>220</v>
      </c>
      <c r="D109" t="s">
        <v>347</v>
      </c>
      <c r="E109">
        <v>40</v>
      </c>
      <c r="F109" t="s">
        <v>351</v>
      </c>
    </row>
    <row r="110" spans="1:6">
      <c r="A110">
        <v>100</v>
      </c>
      <c r="B110" t="s">
        <v>17</v>
      </c>
      <c r="C110">
        <v>220</v>
      </c>
      <c r="D110" t="s">
        <v>347</v>
      </c>
      <c r="E110">
        <v>50</v>
      </c>
      <c r="F110" t="s">
        <v>352</v>
      </c>
    </row>
    <row r="111" spans="1:6">
      <c r="A111">
        <v>100</v>
      </c>
      <c r="B111" t="s">
        <v>17</v>
      </c>
      <c r="C111">
        <v>220</v>
      </c>
      <c r="D111" t="s">
        <v>347</v>
      </c>
      <c r="E111">
        <v>60</v>
      </c>
      <c r="F111" t="s">
        <v>353</v>
      </c>
    </row>
    <row r="112" spans="1:6">
      <c r="A112">
        <v>100</v>
      </c>
      <c r="B112" t="s">
        <v>17</v>
      </c>
      <c r="C112">
        <v>220</v>
      </c>
      <c r="D112" t="s">
        <v>347</v>
      </c>
      <c r="E112">
        <v>70</v>
      </c>
      <c r="F112" t="s">
        <v>354</v>
      </c>
    </row>
    <row r="113" spans="1:6">
      <c r="A113">
        <v>100</v>
      </c>
      <c r="B113" t="s">
        <v>17</v>
      </c>
      <c r="C113">
        <v>220</v>
      </c>
      <c r="D113" t="s">
        <v>347</v>
      </c>
      <c r="E113">
        <v>80</v>
      </c>
      <c r="F113" t="s">
        <v>355</v>
      </c>
    </row>
    <row r="114" spans="1:6">
      <c r="A114">
        <v>100</v>
      </c>
      <c r="B114" t="s">
        <v>17</v>
      </c>
      <c r="C114">
        <v>220</v>
      </c>
      <c r="D114" t="s">
        <v>347</v>
      </c>
      <c r="E114">
        <v>90</v>
      </c>
      <c r="F114" t="s">
        <v>356</v>
      </c>
    </row>
    <row r="115" spans="1:6">
      <c r="A115">
        <v>100</v>
      </c>
      <c r="B115" t="s">
        <v>17</v>
      </c>
      <c r="C115">
        <v>220</v>
      </c>
      <c r="D115" t="s">
        <v>347</v>
      </c>
      <c r="E115">
        <v>100</v>
      </c>
      <c r="F115" t="s">
        <v>357</v>
      </c>
    </row>
    <row r="116" spans="1:6">
      <c r="A116">
        <v>100</v>
      </c>
      <c r="B116" t="s">
        <v>17</v>
      </c>
      <c r="C116">
        <v>220</v>
      </c>
      <c r="D116" t="s">
        <v>347</v>
      </c>
      <c r="E116">
        <v>800</v>
      </c>
      <c r="F116" t="s">
        <v>358</v>
      </c>
    </row>
    <row r="117" spans="1:6">
      <c r="A117">
        <v>100</v>
      </c>
      <c r="B117" t="s">
        <v>17</v>
      </c>
      <c r="C117">
        <v>220</v>
      </c>
      <c r="D117" t="s">
        <v>347</v>
      </c>
      <c r="E117">
        <v>910</v>
      </c>
      <c r="F117" t="s">
        <v>359</v>
      </c>
    </row>
    <row r="118" spans="1:6">
      <c r="A118">
        <v>100</v>
      </c>
      <c r="B118" t="s">
        <v>17</v>
      </c>
      <c r="C118">
        <v>240</v>
      </c>
      <c r="D118" t="s">
        <v>360</v>
      </c>
      <c r="E118">
        <v>10</v>
      </c>
      <c r="F118" t="s">
        <v>361</v>
      </c>
    </row>
    <row r="119" spans="1:6">
      <c r="A119">
        <v>100</v>
      </c>
      <c r="B119" t="s">
        <v>17</v>
      </c>
      <c r="C119">
        <v>240</v>
      </c>
      <c r="D119" t="s">
        <v>360</v>
      </c>
      <c r="E119">
        <v>20</v>
      </c>
      <c r="F119" t="s">
        <v>362</v>
      </c>
    </row>
    <row r="120" spans="1:6">
      <c r="A120">
        <v>100</v>
      </c>
      <c r="B120" t="s">
        <v>17</v>
      </c>
      <c r="C120">
        <v>240</v>
      </c>
      <c r="D120" t="s">
        <v>360</v>
      </c>
      <c r="E120">
        <v>30</v>
      </c>
      <c r="F120" t="s">
        <v>363</v>
      </c>
    </row>
    <row r="121" spans="1:6">
      <c r="A121">
        <v>100</v>
      </c>
      <c r="B121" t="s">
        <v>17</v>
      </c>
      <c r="C121">
        <v>240</v>
      </c>
      <c r="D121" t="s">
        <v>360</v>
      </c>
      <c r="E121">
        <v>100</v>
      </c>
      <c r="F121" t="s">
        <v>364</v>
      </c>
    </row>
    <row r="122" spans="1:6">
      <c r="A122">
        <v>100</v>
      </c>
      <c r="B122" t="s">
        <v>17</v>
      </c>
      <c r="C122">
        <v>240</v>
      </c>
      <c r="D122" t="s">
        <v>360</v>
      </c>
      <c r="E122">
        <v>800</v>
      </c>
      <c r="F122" t="s">
        <v>365</v>
      </c>
    </row>
    <row r="123" spans="1:6">
      <c r="A123">
        <v>100</v>
      </c>
      <c r="B123" t="s">
        <v>17</v>
      </c>
      <c r="C123">
        <v>240</v>
      </c>
      <c r="D123" t="s">
        <v>360</v>
      </c>
      <c r="E123">
        <v>910</v>
      </c>
      <c r="F123" t="s">
        <v>366</v>
      </c>
    </row>
    <row r="124" spans="1:6">
      <c r="A124">
        <v>100</v>
      </c>
      <c r="B124" t="s">
        <v>17</v>
      </c>
      <c r="C124">
        <v>260</v>
      </c>
      <c r="D124" t="s">
        <v>367</v>
      </c>
      <c r="E124">
        <v>10</v>
      </c>
      <c r="F124" t="s">
        <v>368</v>
      </c>
    </row>
    <row r="125" spans="1:6">
      <c r="A125">
        <v>100</v>
      </c>
      <c r="B125" t="s">
        <v>17</v>
      </c>
      <c r="C125">
        <v>260</v>
      </c>
      <c r="D125" t="s">
        <v>367</v>
      </c>
      <c r="E125">
        <v>20</v>
      </c>
      <c r="F125" t="s">
        <v>369</v>
      </c>
    </row>
    <row r="126" spans="1:6">
      <c r="A126">
        <v>100</v>
      </c>
      <c r="B126" t="s">
        <v>17</v>
      </c>
      <c r="C126">
        <v>260</v>
      </c>
      <c r="D126" t="s">
        <v>367</v>
      </c>
      <c r="E126">
        <v>30</v>
      </c>
      <c r="F126" t="s">
        <v>370</v>
      </c>
    </row>
    <row r="127" spans="1:6">
      <c r="A127">
        <v>100</v>
      </c>
      <c r="B127" t="s">
        <v>17</v>
      </c>
      <c r="C127">
        <v>260</v>
      </c>
      <c r="D127" t="s">
        <v>367</v>
      </c>
      <c r="E127">
        <v>40</v>
      </c>
      <c r="F127" t="s">
        <v>371</v>
      </c>
    </row>
    <row r="128" spans="1:6">
      <c r="A128">
        <v>100</v>
      </c>
      <c r="B128" t="s">
        <v>17</v>
      </c>
      <c r="C128">
        <v>260</v>
      </c>
      <c r="D128" t="s">
        <v>367</v>
      </c>
      <c r="E128">
        <v>50</v>
      </c>
      <c r="F128" t="s">
        <v>372</v>
      </c>
    </row>
    <row r="129" spans="1:6">
      <c r="A129">
        <v>100</v>
      </c>
      <c r="B129" t="s">
        <v>17</v>
      </c>
      <c r="C129">
        <v>260</v>
      </c>
      <c r="D129" t="s">
        <v>367</v>
      </c>
      <c r="E129">
        <v>60</v>
      </c>
      <c r="F129" t="s">
        <v>373</v>
      </c>
    </row>
    <row r="130" spans="1:6">
      <c r="A130">
        <v>100</v>
      </c>
      <c r="B130" t="s">
        <v>17</v>
      </c>
      <c r="C130">
        <v>260</v>
      </c>
      <c r="D130" t="s">
        <v>367</v>
      </c>
      <c r="E130">
        <v>70</v>
      </c>
      <c r="F130" t="s">
        <v>374</v>
      </c>
    </row>
    <row r="131" spans="1:6">
      <c r="A131">
        <v>100</v>
      </c>
      <c r="B131" t="s">
        <v>17</v>
      </c>
      <c r="C131">
        <v>260</v>
      </c>
      <c r="D131" t="s">
        <v>367</v>
      </c>
      <c r="E131">
        <v>100</v>
      </c>
      <c r="F131" t="s">
        <v>375</v>
      </c>
    </row>
    <row r="132" spans="1:6">
      <c r="A132">
        <v>100</v>
      </c>
      <c r="B132" t="s">
        <v>17</v>
      </c>
      <c r="C132">
        <v>260</v>
      </c>
      <c r="D132" t="s">
        <v>367</v>
      </c>
      <c r="E132">
        <v>800</v>
      </c>
      <c r="F132" t="s">
        <v>376</v>
      </c>
    </row>
    <row r="133" spans="1:6">
      <c r="A133">
        <v>100</v>
      </c>
      <c r="B133" t="s">
        <v>17</v>
      </c>
      <c r="C133">
        <v>260</v>
      </c>
      <c r="D133" t="s">
        <v>367</v>
      </c>
      <c r="E133">
        <v>855</v>
      </c>
      <c r="F133" t="s">
        <v>377</v>
      </c>
    </row>
    <row r="134" spans="1:6">
      <c r="A134">
        <v>100</v>
      </c>
      <c r="B134" t="s">
        <v>17</v>
      </c>
      <c r="C134">
        <v>260</v>
      </c>
      <c r="D134" t="s">
        <v>367</v>
      </c>
      <c r="E134">
        <v>899</v>
      </c>
      <c r="F134" t="s">
        <v>378</v>
      </c>
    </row>
    <row r="135" spans="1:6">
      <c r="A135">
        <v>100</v>
      </c>
      <c r="B135" t="s">
        <v>17</v>
      </c>
      <c r="C135">
        <v>260</v>
      </c>
      <c r="D135" t="s">
        <v>367</v>
      </c>
      <c r="E135">
        <v>910</v>
      </c>
      <c r="F135" t="s">
        <v>379</v>
      </c>
    </row>
    <row r="136" spans="1:6">
      <c r="A136">
        <v>100</v>
      </c>
      <c r="B136" t="s">
        <v>17</v>
      </c>
      <c r="C136">
        <v>280</v>
      </c>
      <c r="D136" t="s">
        <v>380</v>
      </c>
      <c r="E136">
        <v>10</v>
      </c>
      <c r="F136" t="s">
        <v>381</v>
      </c>
    </row>
    <row r="137" spans="1:6">
      <c r="A137">
        <v>100</v>
      </c>
      <c r="B137" t="s">
        <v>17</v>
      </c>
      <c r="C137">
        <v>280</v>
      </c>
      <c r="D137" t="s">
        <v>380</v>
      </c>
      <c r="E137">
        <v>20</v>
      </c>
      <c r="F137" t="s">
        <v>382</v>
      </c>
    </row>
    <row r="138" spans="1:6">
      <c r="A138">
        <v>100</v>
      </c>
      <c r="B138" t="s">
        <v>17</v>
      </c>
      <c r="C138">
        <v>280</v>
      </c>
      <c r="D138" t="s">
        <v>380</v>
      </c>
      <c r="E138">
        <v>30</v>
      </c>
      <c r="F138" t="s">
        <v>383</v>
      </c>
    </row>
    <row r="139" spans="1:6">
      <c r="A139">
        <v>100</v>
      </c>
      <c r="B139" t="s">
        <v>17</v>
      </c>
      <c r="C139">
        <v>280</v>
      </c>
      <c r="D139" t="s">
        <v>380</v>
      </c>
      <c r="E139">
        <v>40</v>
      </c>
      <c r="F139" t="s">
        <v>384</v>
      </c>
    </row>
    <row r="140" spans="1:6">
      <c r="A140">
        <v>100</v>
      </c>
      <c r="B140" t="s">
        <v>17</v>
      </c>
      <c r="C140">
        <v>280</v>
      </c>
      <c r="D140" t="s">
        <v>380</v>
      </c>
      <c r="E140">
        <v>50</v>
      </c>
      <c r="F140" t="s">
        <v>385</v>
      </c>
    </row>
    <row r="141" spans="1:6">
      <c r="A141">
        <v>100</v>
      </c>
      <c r="B141" t="s">
        <v>17</v>
      </c>
      <c r="C141">
        <v>280</v>
      </c>
      <c r="D141" t="s">
        <v>380</v>
      </c>
      <c r="E141">
        <v>60</v>
      </c>
      <c r="F141" t="s">
        <v>386</v>
      </c>
    </row>
    <row r="142" spans="1:6">
      <c r="A142">
        <v>100</v>
      </c>
      <c r="B142" t="s">
        <v>17</v>
      </c>
      <c r="C142">
        <v>280</v>
      </c>
      <c r="D142" t="s">
        <v>380</v>
      </c>
      <c r="E142">
        <v>100</v>
      </c>
      <c r="F142" t="s">
        <v>387</v>
      </c>
    </row>
    <row r="143" spans="1:6">
      <c r="A143">
        <v>100</v>
      </c>
      <c r="B143" t="s">
        <v>17</v>
      </c>
      <c r="C143">
        <v>280</v>
      </c>
      <c r="D143" t="s">
        <v>380</v>
      </c>
      <c r="E143">
        <v>300</v>
      </c>
      <c r="F143" t="s">
        <v>388</v>
      </c>
    </row>
    <row r="144" spans="1:6">
      <c r="A144">
        <v>100</v>
      </c>
      <c r="B144" t="s">
        <v>17</v>
      </c>
      <c r="C144">
        <v>280</v>
      </c>
      <c r="D144" t="s">
        <v>380</v>
      </c>
      <c r="E144">
        <v>800</v>
      </c>
      <c r="F144" t="s">
        <v>389</v>
      </c>
    </row>
    <row r="145" spans="1:6">
      <c r="A145">
        <v>100</v>
      </c>
      <c r="B145" t="s">
        <v>17</v>
      </c>
      <c r="C145">
        <v>280</v>
      </c>
      <c r="D145" t="s">
        <v>380</v>
      </c>
      <c r="E145">
        <v>855</v>
      </c>
      <c r="F145" t="s">
        <v>390</v>
      </c>
    </row>
    <row r="146" spans="1:6">
      <c r="A146">
        <v>100</v>
      </c>
      <c r="B146" t="s">
        <v>17</v>
      </c>
      <c r="C146">
        <v>280</v>
      </c>
      <c r="D146" t="s">
        <v>380</v>
      </c>
      <c r="E146">
        <v>899</v>
      </c>
      <c r="F146" t="s">
        <v>391</v>
      </c>
    </row>
    <row r="147" spans="1:6">
      <c r="A147">
        <v>100</v>
      </c>
      <c r="B147" t="s">
        <v>17</v>
      </c>
      <c r="C147">
        <v>280</v>
      </c>
      <c r="D147" t="s">
        <v>380</v>
      </c>
      <c r="E147">
        <v>910</v>
      </c>
      <c r="F147" t="s">
        <v>392</v>
      </c>
    </row>
    <row r="148" spans="1:6">
      <c r="A148">
        <v>100</v>
      </c>
      <c r="B148" t="s">
        <v>17</v>
      </c>
      <c r="C148">
        <v>300</v>
      </c>
      <c r="D148" t="s">
        <v>393</v>
      </c>
      <c r="E148">
        <v>10</v>
      </c>
      <c r="F148" t="s">
        <v>394</v>
      </c>
    </row>
    <row r="149" spans="1:6">
      <c r="A149">
        <v>100</v>
      </c>
      <c r="B149" t="s">
        <v>17</v>
      </c>
      <c r="C149">
        <v>300</v>
      </c>
      <c r="D149" t="s">
        <v>393</v>
      </c>
      <c r="E149">
        <v>30</v>
      </c>
      <c r="F149" t="s">
        <v>395</v>
      </c>
    </row>
    <row r="150" spans="1:6">
      <c r="A150">
        <v>100</v>
      </c>
      <c r="B150" t="s">
        <v>17</v>
      </c>
      <c r="C150">
        <v>300</v>
      </c>
      <c r="D150" t="s">
        <v>393</v>
      </c>
      <c r="E150">
        <v>40</v>
      </c>
      <c r="F150" t="s">
        <v>396</v>
      </c>
    </row>
    <row r="151" spans="1:6">
      <c r="A151">
        <v>100</v>
      </c>
      <c r="B151" t="s">
        <v>17</v>
      </c>
      <c r="C151">
        <v>300</v>
      </c>
      <c r="D151" t="s">
        <v>393</v>
      </c>
      <c r="E151">
        <v>100</v>
      </c>
      <c r="F151" t="s">
        <v>397</v>
      </c>
    </row>
    <row r="152" spans="1:6">
      <c r="A152">
        <v>100</v>
      </c>
      <c r="B152" t="s">
        <v>17</v>
      </c>
      <c r="C152">
        <v>300</v>
      </c>
      <c r="D152" t="s">
        <v>393</v>
      </c>
      <c r="E152">
        <v>800</v>
      </c>
      <c r="F152" t="s">
        <v>398</v>
      </c>
    </row>
    <row r="153" spans="1:6">
      <c r="A153">
        <v>100</v>
      </c>
      <c r="B153" t="s">
        <v>17</v>
      </c>
      <c r="C153">
        <v>300</v>
      </c>
      <c r="D153" t="s">
        <v>393</v>
      </c>
      <c r="E153">
        <v>855</v>
      </c>
      <c r="F153" t="s">
        <v>399</v>
      </c>
    </row>
    <row r="154" spans="1:6">
      <c r="A154">
        <v>100</v>
      </c>
      <c r="B154" t="s">
        <v>17</v>
      </c>
      <c r="C154">
        <v>300</v>
      </c>
      <c r="D154" t="s">
        <v>393</v>
      </c>
      <c r="E154">
        <v>910</v>
      </c>
      <c r="F154" t="s">
        <v>400</v>
      </c>
    </row>
    <row r="155" spans="1:6">
      <c r="A155">
        <v>100</v>
      </c>
      <c r="B155" t="s">
        <v>17</v>
      </c>
      <c r="C155">
        <v>320</v>
      </c>
      <c r="D155" t="s">
        <v>401</v>
      </c>
      <c r="E155">
        <v>10</v>
      </c>
      <c r="F155" t="s">
        <v>402</v>
      </c>
    </row>
    <row r="156" spans="1:6">
      <c r="A156">
        <v>100</v>
      </c>
      <c r="B156" t="s">
        <v>17</v>
      </c>
      <c r="C156">
        <v>320</v>
      </c>
      <c r="D156" t="s">
        <v>401</v>
      </c>
      <c r="E156">
        <v>20</v>
      </c>
      <c r="F156" t="s">
        <v>403</v>
      </c>
    </row>
    <row r="157" spans="1:6">
      <c r="A157">
        <v>100</v>
      </c>
      <c r="B157" t="s">
        <v>17</v>
      </c>
      <c r="C157">
        <v>320</v>
      </c>
      <c r="D157" t="s">
        <v>401</v>
      </c>
      <c r="E157">
        <v>30</v>
      </c>
      <c r="F157" t="s">
        <v>404</v>
      </c>
    </row>
    <row r="158" spans="1:6">
      <c r="A158">
        <v>100</v>
      </c>
      <c r="B158" t="s">
        <v>17</v>
      </c>
      <c r="C158">
        <v>320</v>
      </c>
      <c r="D158" t="s">
        <v>401</v>
      </c>
      <c r="E158">
        <v>40</v>
      </c>
      <c r="F158" t="s">
        <v>405</v>
      </c>
    </row>
    <row r="159" spans="1:6">
      <c r="A159">
        <v>100</v>
      </c>
      <c r="B159" t="s">
        <v>17</v>
      </c>
      <c r="C159">
        <v>320</v>
      </c>
      <c r="D159" t="s">
        <v>401</v>
      </c>
      <c r="E159">
        <v>50</v>
      </c>
      <c r="F159" t="s">
        <v>406</v>
      </c>
    </row>
    <row r="160" spans="1:6">
      <c r="A160">
        <v>100</v>
      </c>
      <c r="B160" t="s">
        <v>17</v>
      </c>
      <c r="C160">
        <v>320</v>
      </c>
      <c r="D160" t="s">
        <v>401</v>
      </c>
      <c r="E160">
        <v>60</v>
      </c>
      <c r="F160" t="s">
        <v>407</v>
      </c>
    </row>
    <row r="161" spans="1:6">
      <c r="A161">
        <v>100</v>
      </c>
      <c r="B161" t="s">
        <v>17</v>
      </c>
      <c r="C161">
        <v>320</v>
      </c>
      <c r="D161" t="s">
        <v>401</v>
      </c>
      <c r="E161">
        <v>70</v>
      </c>
      <c r="F161" t="s">
        <v>408</v>
      </c>
    </row>
    <row r="162" spans="1:6">
      <c r="A162">
        <v>100</v>
      </c>
      <c r="B162" t="s">
        <v>17</v>
      </c>
      <c r="C162">
        <v>320</v>
      </c>
      <c r="D162" t="s">
        <v>401</v>
      </c>
      <c r="E162">
        <v>90</v>
      </c>
      <c r="F162" t="s">
        <v>409</v>
      </c>
    </row>
    <row r="163" spans="1:6">
      <c r="A163">
        <v>100</v>
      </c>
      <c r="B163" t="s">
        <v>17</v>
      </c>
      <c r="C163">
        <v>320</v>
      </c>
      <c r="D163" t="s">
        <v>401</v>
      </c>
      <c r="E163">
        <v>910</v>
      </c>
      <c r="F163" t="s">
        <v>410</v>
      </c>
    </row>
    <row r="164" spans="1:6">
      <c r="A164">
        <v>100</v>
      </c>
      <c r="B164" t="s">
        <v>17</v>
      </c>
      <c r="C164">
        <v>340</v>
      </c>
      <c r="D164" t="s">
        <v>411</v>
      </c>
      <c r="E164">
        <v>10</v>
      </c>
      <c r="F164" t="s">
        <v>412</v>
      </c>
    </row>
    <row r="165" spans="1:6">
      <c r="A165">
        <v>100</v>
      </c>
      <c r="B165" t="s">
        <v>17</v>
      </c>
      <c r="C165">
        <v>340</v>
      </c>
      <c r="D165" t="s">
        <v>411</v>
      </c>
      <c r="E165">
        <v>20</v>
      </c>
      <c r="F165" t="s">
        <v>413</v>
      </c>
    </row>
    <row r="166" spans="1:6">
      <c r="A166">
        <v>100</v>
      </c>
      <c r="B166" t="s">
        <v>17</v>
      </c>
      <c r="C166">
        <v>340</v>
      </c>
      <c r="D166" t="s">
        <v>411</v>
      </c>
      <c r="E166">
        <v>40</v>
      </c>
      <c r="F166" t="s">
        <v>414</v>
      </c>
    </row>
    <row r="167" spans="1:6">
      <c r="A167">
        <v>100</v>
      </c>
      <c r="B167" t="s">
        <v>17</v>
      </c>
      <c r="C167">
        <v>340</v>
      </c>
      <c r="D167" t="s">
        <v>411</v>
      </c>
      <c r="E167">
        <v>50</v>
      </c>
      <c r="F167" t="s">
        <v>415</v>
      </c>
    </row>
    <row r="168" spans="1:6">
      <c r="A168">
        <v>100</v>
      </c>
      <c r="B168" t="s">
        <v>17</v>
      </c>
      <c r="C168">
        <v>340</v>
      </c>
      <c r="D168" t="s">
        <v>411</v>
      </c>
      <c r="E168">
        <v>70</v>
      </c>
      <c r="F168" t="s">
        <v>416</v>
      </c>
    </row>
    <row r="169" spans="1:6">
      <c r="A169">
        <v>100</v>
      </c>
      <c r="B169" t="s">
        <v>17</v>
      </c>
      <c r="C169">
        <v>340</v>
      </c>
      <c r="D169" t="s">
        <v>411</v>
      </c>
      <c r="E169">
        <v>800</v>
      </c>
      <c r="F169" t="s">
        <v>417</v>
      </c>
    </row>
    <row r="170" spans="1:6">
      <c r="A170">
        <v>100</v>
      </c>
      <c r="B170" t="s">
        <v>17</v>
      </c>
      <c r="C170">
        <v>340</v>
      </c>
      <c r="D170" t="s">
        <v>411</v>
      </c>
      <c r="E170">
        <v>899</v>
      </c>
      <c r="F170" t="s">
        <v>418</v>
      </c>
    </row>
    <row r="171" spans="1:6">
      <c r="A171">
        <v>100</v>
      </c>
      <c r="B171" t="s">
        <v>17</v>
      </c>
      <c r="C171">
        <v>340</v>
      </c>
      <c r="D171" t="s">
        <v>411</v>
      </c>
      <c r="E171">
        <v>910</v>
      </c>
      <c r="F171" t="s">
        <v>419</v>
      </c>
    </row>
    <row r="172" spans="1:6">
      <c r="A172">
        <v>100</v>
      </c>
      <c r="B172" t="s">
        <v>17</v>
      </c>
      <c r="C172">
        <v>360</v>
      </c>
      <c r="D172" t="s">
        <v>420</v>
      </c>
      <c r="E172">
        <v>20</v>
      </c>
      <c r="F172" t="s">
        <v>421</v>
      </c>
    </row>
    <row r="173" spans="1:6">
      <c r="A173">
        <v>100</v>
      </c>
      <c r="B173" t="s">
        <v>17</v>
      </c>
      <c r="C173">
        <v>360</v>
      </c>
      <c r="D173" t="s">
        <v>420</v>
      </c>
      <c r="E173">
        <v>30</v>
      </c>
      <c r="F173" t="s">
        <v>422</v>
      </c>
    </row>
    <row r="174" spans="1:6">
      <c r="A174">
        <v>100</v>
      </c>
      <c r="B174" t="s">
        <v>17</v>
      </c>
      <c r="C174">
        <v>360</v>
      </c>
      <c r="D174" t="s">
        <v>420</v>
      </c>
      <c r="E174">
        <v>40</v>
      </c>
      <c r="F174" t="s">
        <v>423</v>
      </c>
    </row>
    <row r="175" spans="1:6">
      <c r="A175">
        <v>100</v>
      </c>
      <c r="B175" t="s">
        <v>17</v>
      </c>
      <c r="C175">
        <v>360</v>
      </c>
      <c r="D175" t="s">
        <v>420</v>
      </c>
      <c r="E175">
        <v>60</v>
      </c>
      <c r="F175" t="s">
        <v>424</v>
      </c>
    </row>
    <row r="176" spans="1:6">
      <c r="A176">
        <v>100</v>
      </c>
      <c r="B176" t="s">
        <v>17</v>
      </c>
      <c r="C176">
        <v>360</v>
      </c>
      <c r="D176" t="s">
        <v>420</v>
      </c>
      <c r="E176">
        <v>70</v>
      </c>
      <c r="F176" t="s">
        <v>425</v>
      </c>
    </row>
    <row r="177" spans="1:6">
      <c r="A177">
        <v>100</v>
      </c>
      <c r="B177" t="s">
        <v>17</v>
      </c>
      <c r="C177">
        <v>360</v>
      </c>
      <c r="D177" t="s">
        <v>420</v>
      </c>
      <c r="E177">
        <v>80</v>
      </c>
      <c r="F177" t="s">
        <v>426</v>
      </c>
    </row>
    <row r="178" spans="1:6">
      <c r="A178">
        <v>100</v>
      </c>
      <c r="B178" t="s">
        <v>17</v>
      </c>
      <c r="C178">
        <v>360</v>
      </c>
      <c r="D178" t="s">
        <v>420</v>
      </c>
      <c r="E178">
        <v>90</v>
      </c>
      <c r="F178" t="s">
        <v>427</v>
      </c>
    </row>
    <row r="179" spans="1:6">
      <c r="A179">
        <v>100</v>
      </c>
      <c r="B179" t="s">
        <v>17</v>
      </c>
      <c r="C179">
        <v>360</v>
      </c>
      <c r="D179" t="s">
        <v>420</v>
      </c>
      <c r="E179">
        <v>100</v>
      </c>
      <c r="F179" t="s">
        <v>428</v>
      </c>
    </row>
    <row r="180" spans="1:6">
      <c r="A180">
        <v>100</v>
      </c>
      <c r="B180" t="s">
        <v>17</v>
      </c>
      <c r="C180">
        <v>360</v>
      </c>
      <c r="D180" t="s">
        <v>420</v>
      </c>
      <c r="E180">
        <v>110</v>
      </c>
      <c r="F180" t="s">
        <v>429</v>
      </c>
    </row>
    <row r="181" spans="1:6">
      <c r="A181">
        <v>100</v>
      </c>
      <c r="B181" t="s">
        <v>17</v>
      </c>
      <c r="C181">
        <v>360</v>
      </c>
      <c r="D181" t="s">
        <v>420</v>
      </c>
      <c r="E181">
        <v>120</v>
      </c>
      <c r="F181" t="s">
        <v>430</v>
      </c>
    </row>
    <row r="182" spans="1:6">
      <c r="A182">
        <v>100</v>
      </c>
      <c r="B182" t="s">
        <v>17</v>
      </c>
      <c r="C182">
        <v>360</v>
      </c>
      <c r="D182" t="s">
        <v>420</v>
      </c>
      <c r="E182">
        <v>130</v>
      </c>
      <c r="F182" t="s">
        <v>431</v>
      </c>
    </row>
    <row r="183" spans="1:6">
      <c r="A183">
        <v>100</v>
      </c>
      <c r="B183" t="s">
        <v>17</v>
      </c>
      <c r="C183">
        <v>360</v>
      </c>
      <c r="D183" t="s">
        <v>420</v>
      </c>
      <c r="E183">
        <v>140</v>
      </c>
      <c r="F183" t="s">
        <v>432</v>
      </c>
    </row>
    <row r="184" spans="1:6">
      <c r="A184">
        <v>100</v>
      </c>
      <c r="B184" t="s">
        <v>17</v>
      </c>
      <c r="C184">
        <v>360</v>
      </c>
      <c r="D184" t="s">
        <v>420</v>
      </c>
      <c r="E184">
        <v>150</v>
      </c>
      <c r="F184" t="s">
        <v>433</v>
      </c>
    </row>
    <row r="185" spans="1:6">
      <c r="A185">
        <v>100</v>
      </c>
      <c r="B185" t="s">
        <v>17</v>
      </c>
      <c r="C185">
        <v>360</v>
      </c>
      <c r="D185" t="s">
        <v>420</v>
      </c>
      <c r="E185">
        <v>160</v>
      </c>
      <c r="F185" t="s">
        <v>434</v>
      </c>
    </row>
    <row r="186" spans="1:6">
      <c r="A186">
        <v>100</v>
      </c>
      <c r="B186" t="s">
        <v>17</v>
      </c>
      <c r="C186">
        <v>360</v>
      </c>
      <c r="D186" t="s">
        <v>420</v>
      </c>
      <c r="E186">
        <v>170</v>
      </c>
      <c r="F186" t="s">
        <v>435</v>
      </c>
    </row>
    <row r="187" spans="1:6">
      <c r="A187">
        <v>100</v>
      </c>
      <c r="B187" t="s">
        <v>17</v>
      </c>
      <c r="C187">
        <v>360</v>
      </c>
      <c r="D187" t="s">
        <v>420</v>
      </c>
      <c r="E187">
        <v>800</v>
      </c>
      <c r="F187" t="s">
        <v>436</v>
      </c>
    </row>
    <row r="188" spans="1:6">
      <c r="A188">
        <v>100</v>
      </c>
      <c r="B188" t="s">
        <v>17</v>
      </c>
      <c r="C188">
        <v>360</v>
      </c>
      <c r="D188" t="s">
        <v>420</v>
      </c>
      <c r="E188">
        <v>910</v>
      </c>
      <c r="F188" t="s">
        <v>437</v>
      </c>
    </row>
    <row r="189" spans="1:6">
      <c r="A189">
        <v>100</v>
      </c>
      <c r="B189" t="s">
        <v>17</v>
      </c>
      <c r="C189">
        <v>380</v>
      </c>
      <c r="D189" t="s">
        <v>438</v>
      </c>
      <c r="E189">
        <v>10</v>
      </c>
      <c r="F189" t="s">
        <v>439</v>
      </c>
    </row>
    <row r="190" spans="1:6">
      <c r="A190">
        <v>100</v>
      </c>
      <c r="B190" t="s">
        <v>17</v>
      </c>
      <c r="C190">
        <v>380</v>
      </c>
      <c r="D190" t="s">
        <v>438</v>
      </c>
      <c r="E190">
        <v>30</v>
      </c>
      <c r="F190" t="s">
        <v>440</v>
      </c>
    </row>
    <row r="191" spans="1:6">
      <c r="A191">
        <v>100</v>
      </c>
      <c r="B191" t="s">
        <v>17</v>
      </c>
      <c r="C191">
        <v>380</v>
      </c>
      <c r="D191" t="s">
        <v>438</v>
      </c>
      <c r="E191">
        <v>40</v>
      </c>
      <c r="F191" t="s">
        <v>441</v>
      </c>
    </row>
    <row r="192" spans="1:6">
      <c r="A192">
        <v>100</v>
      </c>
      <c r="B192" t="s">
        <v>17</v>
      </c>
      <c r="C192">
        <v>380</v>
      </c>
      <c r="D192" t="s">
        <v>438</v>
      </c>
      <c r="E192">
        <v>50</v>
      </c>
      <c r="F192" t="s">
        <v>442</v>
      </c>
    </row>
    <row r="193" spans="1:6">
      <c r="A193">
        <v>100</v>
      </c>
      <c r="B193" t="s">
        <v>17</v>
      </c>
      <c r="C193">
        <v>380</v>
      </c>
      <c r="D193" t="s">
        <v>438</v>
      </c>
      <c r="E193">
        <v>60</v>
      </c>
      <c r="F193" t="s">
        <v>443</v>
      </c>
    </row>
    <row r="194" spans="1:6">
      <c r="A194">
        <v>100</v>
      </c>
      <c r="B194" t="s">
        <v>17</v>
      </c>
      <c r="C194">
        <v>380</v>
      </c>
      <c r="D194" t="s">
        <v>438</v>
      </c>
      <c r="E194">
        <v>70</v>
      </c>
      <c r="F194" t="s">
        <v>444</v>
      </c>
    </row>
    <row r="195" spans="1:6">
      <c r="A195">
        <v>100</v>
      </c>
      <c r="B195" t="s">
        <v>17</v>
      </c>
      <c r="C195">
        <v>380</v>
      </c>
      <c r="D195" t="s">
        <v>438</v>
      </c>
      <c r="E195">
        <v>80</v>
      </c>
      <c r="F195" t="s">
        <v>445</v>
      </c>
    </row>
    <row r="196" spans="1:6">
      <c r="A196">
        <v>100</v>
      </c>
      <c r="B196" t="s">
        <v>17</v>
      </c>
      <c r="C196">
        <v>380</v>
      </c>
      <c r="D196" t="s">
        <v>438</v>
      </c>
      <c r="E196">
        <v>855</v>
      </c>
      <c r="F196" t="s">
        <v>446</v>
      </c>
    </row>
    <row r="197" spans="1:6">
      <c r="A197">
        <v>100</v>
      </c>
      <c r="B197" t="s">
        <v>17</v>
      </c>
      <c r="C197">
        <v>380</v>
      </c>
      <c r="D197" t="s">
        <v>438</v>
      </c>
      <c r="E197">
        <v>899</v>
      </c>
      <c r="F197" t="s">
        <v>447</v>
      </c>
    </row>
    <row r="198" spans="1:6">
      <c r="A198">
        <v>100</v>
      </c>
      <c r="B198" t="s">
        <v>17</v>
      </c>
      <c r="C198">
        <v>380</v>
      </c>
      <c r="D198" t="s">
        <v>438</v>
      </c>
      <c r="E198">
        <v>910</v>
      </c>
      <c r="F198" t="s">
        <v>448</v>
      </c>
    </row>
    <row r="199" spans="1:6">
      <c r="A199">
        <v>100</v>
      </c>
      <c r="B199" t="s">
        <v>17</v>
      </c>
      <c r="C199">
        <v>400</v>
      </c>
      <c r="D199" t="s">
        <v>449</v>
      </c>
      <c r="E199">
        <v>10</v>
      </c>
      <c r="F199" t="s">
        <v>450</v>
      </c>
    </row>
    <row r="200" spans="1:6">
      <c r="A200">
        <v>100</v>
      </c>
      <c r="B200" t="s">
        <v>17</v>
      </c>
      <c r="C200">
        <v>400</v>
      </c>
      <c r="D200" t="s">
        <v>449</v>
      </c>
      <c r="E200">
        <v>20</v>
      </c>
      <c r="F200" t="s">
        <v>451</v>
      </c>
    </row>
    <row r="201" spans="1:6">
      <c r="A201">
        <v>100</v>
      </c>
      <c r="B201" t="s">
        <v>17</v>
      </c>
      <c r="C201">
        <v>400</v>
      </c>
      <c r="D201" t="s">
        <v>449</v>
      </c>
      <c r="E201">
        <v>30</v>
      </c>
      <c r="F201" t="s">
        <v>452</v>
      </c>
    </row>
    <row r="202" spans="1:6">
      <c r="A202">
        <v>100</v>
      </c>
      <c r="B202" t="s">
        <v>17</v>
      </c>
      <c r="C202">
        <v>400</v>
      </c>
      <c r="D202" t="s">
        <v>449</v>
      </c>
      <c r="E202">
        <v>50</v>
      </c>
      <c r="F202" t="s">
        <v>453</v>
      </c>
    </row>
    <row r="203" spans="1:6">
      <c r="A203">
        <v>100</v>
      </c>
      <c r="B203" t="s">
        <v>17</v>
      </c>
      <c r="C203">
        <v>400</v>
      </c>
      <c r="D203" t="s">
        <v>449</v>
      </c>
      <c r="E203">
        <v>70</v>
      </c>
      <c r="F203" t="s">
        <v>454</v>
      </c>
    </row>
    <row r="204" spans="1:6">
      <c r="A204">
        <v>100</v>
      </c>
      <c r="B204" t="s">
        <v>17</v>
      </c>
      <c r="C204">
        <v>400</v>
      </c>
      <c r="D204" t="s">
        <v>449</v>
      </c>
      <c r="E204">
        <v>80</v>
      </c>
      <c r="F204" t="s">
        <v>455</v>
      </c>
    </row>
    <row r="205" spans="1:6">
      <c r="A205">
        <v>100</v>
      </c>
      <c r="B205" t="s">
        <v>17</v>
      </c>
      <c r="C205">
        <v>400</v>
      </c>
      <c r="D205" t="s">
        <v>449</v>
      </c>
      <c r="E205">
        <v>90</v>
      </c>
      <c r="F205" t="s">
        <v>456</v>
      </c>
    </row>
    <row r="206" spans="1:6">
      <c r="A206">
        <v>100</v>
      </c>
      <c r="B206" t="s">
        <v>17</v>
      </c>
      <c r="C206">
        <v>400</v>
      </c>
      <c r="D206" t="s">
        <v>449</v>
      </c>
      <c r="E206">
        <v>100</v>
      </c>
      <c r="F206" t="s">
        <v>457</v>
      </c>
    </row>
    <row r="207" spans="1:6">
      <c r="A207">
        <v>100</v>
      </c>
      <c r="B207" t="s">
        <v>17</v>
      </c>
      <c r="C207">
        <v>400</v>
      </c>
      <c r="D207" t="s">
        <v>449</v>
      </c>
      <c r="E207">
        <v>120</v>
      </c>
      <c r="F207" t="s">
        <v>458</v>
      </c>
    </row>
    <row r="208" spans="1:6">
      <c r="A208">
        <v>100</v>
      </c>
      <c r="B208" t="s">
        <v>17</v>
      </c>
      <c r="C208">
        <v>400</v>
      </c>
      <c r="D208" t="s">
        <v>449</v>
      </c>
      <c r="E208">
        <v>160</v>
      </c>
      <c r="F208" t="s">
        <v>459</v>
      </c>
    </row>
    <row r="209" spans="1:6">
      <c r="A209">
        <v>100</v>
      </c>
      <c r="B209" t="s">
        <v>17</v>
      </c>
      <c r="C209">
        <v>400</v>
      </c>
      <c r="D209" t="s">
        <v>449</v>
      </c>
      <c r="E209">
        <v>170</v>
      </c>
      <c r="F209" t="s">
        <v>460</v>
      </c>
    </row>
    <row r="210" spans="1:6">
      <c r="A210">
        <v>100</v>
      </c>
      <c r="B210" t="s">
        <v>17</v>
      </c>
      <c r="C210">
        <v>400</v>
      </c>
      <c r="D210" t="s">
        <v>449</v>
      </c>
      <c r="E210">
        <v>180</v>
      </c>
      <c r="F210" t="s">
        <v>461</v>
      </c>
    </row>
    <row r="211" spans="1:6">
      <c r="A211">
        <v>100</v>
      </c>
      <c r="B211" t="s">
        <v>17</v>
      </c>
      <c r="C211">
        <v>400</v>
      </c>
      <c r="D211" t="s">
        <v>449</v>
      </c>
      <c r="E211">
        <v>190</v>
      </c>
      <c r="F211" t="s">
        <v>462</v>
      </c>
    </row>
    <row r="212" spans="1:6">
      <c r="A212">
        <v>100</v>
      </c>
      <c r="B212" t="s">
        <v>17</v>
      </c>
      <c r="C212">
        <v>400</v>
      </c>
      <c r="D212" t="s">
        <v>449</v>
      </c>
      <c r="E212">
        <v>195</v>
      </c>
      <c r="F212" t="s">
        <v>463</v>
      </c>
    </row>
    <row r="213" spans="1:6">
      <c r="A213">
        <v>100</v>
      </c>
      <c r="B213" t="s">
        <v>17</v>
      </c>
      <c r="C213">
        <v>400</v>
      </c>
      <c r="D213" t="s">
        <v>449</v>
      </c>
      <c r="E213">
        <v>800</v>
      </c>
      <c r="F213" t="s">
        <v>464</v>
      </c>
    </row>
    <row r="214" spans="1:6">
      <c r="A214">
        <v>100</v>
      </c>
      <c r="B214" t="s">
        <v>17</v>
      </c>
      <c r="C214">
        <v>400</v>
      </c>
      <c r="D214" t="s">
        <v>449</v>
      </c>
      <c r="E214">
        <v>899</v>
      </c>
      <c r="F214" t="s">
        <v>465</v>
      </c>
    </row>
    <row r="215" spans="1:6">
      <c r="A215">
        <v>100</v>
      </c>
      <c r="B215" t="s">
        <v>17</v>
      </c>
      <c r="C215">
        <v>400</v>
      </c>
      <c r="D215" t="s">
        <v>449</v>
      </c>
      <c r="E215">
        <v>910</v>
      </c>
      <c r="F215" t="s">
        <v>466</v>
      </c>
    </row>
    <row r="216" spans="1:6">
      <c r="A216">
        <v>100</v>
      </c>
      <c r="B216" t="s">
        <v>17</v>
      </c>
      <c r="C216">
        <v>420</v>
      </c>
      <c r="D216" t="s">
        <v>467</v>
      </c>
      <c r="E216">
        <v>15</v>
      </c>
      <c r="F216" t="s">
        <v>468</v>
      </c>
    </row>
    <row r="217" spans="1:6">
      <c r="A217">
        <v>100</v>
      </c>
      <c r="B217" t="s">
        <v>17</v>
      </c>
      <c r="C217">
        <v>420</v>
      </c>
      <c r="D217" t="s">
        <v>467</v>
      </c>
      <c r="E217">
        <v>25</v>
      </c>
      <c r="F217" t="s">
        <v>469</v>
      </c>
    </row>
    <row r="218" spans="1:6">
      <c r="A218">
        <v>100</v>
      </c>
      <c r="B218" t="s">
        <v>17</v>
      </c>
      <c r="C218">
        <v>420</v>
      </c>
      <c r="D218" t="s">
        <v>467</v>
      </c>
      <c r="E218">
        <v>35</v>
      </c>
      <c r="F218" t="s">
        <v>470</v>
      </c>
    </row>
    <row r="219" spans="1:6">
      <c r="A219">
        <v>100</v>
      </c>
      <c r="B219" t="s">
        <v>17</v>
      </c>
      <c r="C219">
        <v>420</v>
      </c>
      <c r="D219" t="s">
        <v>467</v>
      </c>
      <c r="E219">
        <v>45</v>
      </c>
      <c r="F219" t="s">
        <v>471</v>
      </c>
    </row>
    <row r="220" spans="1:6">
      <c r="A220">
        <v>100</v>
      </c>
      <c r="B220" t="s">
        <v>17</v>
      </c>
      <c r="C220">
        <v>420</v>
      </c>
      <c r="D220" t="s">
        <v>467</v>
      </c>
      <c r="E220">
        <v>55</v>
      </c>
      <c r="F220" t="s">
        <v>472</v>
      </c>
    </row>
    <row r="221" spans="1:6">
      <c r="A221">
        <v>100</v>
      </c>
      <c r="B221" t="s">
        <v>17</v>
      </c>
      <c r="C221">
        <v>420</v>
      </c>
      <c r="D221" t="s">
        <v>467</v>
      </c>
      <c r="E221">
        <v>65</v>
      </c>
      <c r="F221" t="s">
        <v>473</v>
      </c>
    </row>
    <row r="222" spans="1:6">
      <c r="A222">
        <v>100</v>
      </c>
      <c r="B222" t="s">
        <v>17</v>
      </c>
      <c r="C222">
        <v>420</v>
      </c>
      <c r="D222" t="s">
        <v>467</v>
      </c>
      <c r="E222">
        <v>910</v>
      </c>
      <c r="F222" t="s">
        <v>474</v>
      </c>
    </row>
    <row r="223" spans="1:6">
      <c r="A223">
        <v>100</v>
      </c>
      <c r="B223" t="s">
        <v>17</v>
      </c>
      <c r="C223">
        <v>440</v>
      </c>
      <c r="D223" t="s">
        <v>475</v>
      </c>
      <c r="E223">
        <v>10</v>
      </c>
      <c r="F223" t="s">
        <v>476</v>
      </c>
    </row>
    <row r="224" spans="1:6">
      <c r="A224">
        <v>100</v>
      </c>
      <c r="B224" t="s">
        <v>17</v>
      </c>
      <c r="C224">
        <v>440</v>
      </c>
      <c r="D224" t="s">
        <v>475</v>
      </c>
      <c r="E224">
        <v>20</v>
      </c>
      <c r="F224" t="s">
        <v>477</v>
      </c>
    </row>
    <row r="225" spans="1:6">
      <c r="A225">
        <v>100</v>
      </c>
      <c r="B225" t="s">
        <v>17</v>
      </c>
      <c r="C225">
        <v>440</v>
      </c>
      <c r="D225" t="s">
        <v>475</v>
      </c>
      <c r="E225">
        <v>500</v>
      </c>
      <c r="F225" t="s">
        <v>478</v>
      </c>
    </row>
    <row r="226" spans="1:6">
      <c r="A226">
        <v>100</v>
      </c>
      <c r="B226" t="s">
        <v>17</v>
      </c>
      <c r="C226">
        <v>460</v>
      </c>
      <c r="D226" t="s">
        <v>479</v>
      </c>
      <c r="E226">
        <v>10</v>
      </c>
      <c r="F226" t="s">
        <v>480</v>
      </c>
    </row>
    <row r="227" spans="1:6">
      <c r="A227">
        <v>100</v>
      </c>
      <c r="B227" t="s">
        <v>17</v>
      </c>
      <c r="C227">
        <v>460</v>
      </c>
      <c r="D227" t="s">
        <v>479</v>
      </c>
      <c r="E227">
        <v>20</v>
      </c>
      <c r="F227" t="s">
        <v>481</v>
      </c>
    </row>
    <row r="228" spans="1:6">
      <c r="A228">
        <v>100</v>
      </c>
      <c r="B228" t="s">
        <v>17</v>
      </c>
      <c r="C228">
        <v>460</v>
      </c>
      <c r="D228" t="s">
        <v>479</v>
      </c>
      <c r="E228">
        <v>40</v>
      </c>
      <c r="F228" t="s">
        <v>482</v>
      </c>
    </row>
    <row r="229" spans="1:6">
      <c r="A229">
        <v>100</v>
      </c>
      <c r="B229" t="s">
        <v>17</v>
      </c>
      <c r="C229">
        <v>460</v>
      </c>
      <c r="D229" t="s">
        <v>479</v>
      </c>
      <c r="E229">
        <v>60</v>
      </c>
      <c r="F229" t="s">
        <v>483</v>
      </c>
    </row>
    <row r="230" spans="1:6">
      <c r="A230">
        <v>100</v>
      </c>
      <c r="B230" t="s">
        <v>17</v>
      </c>
      <c r="C230">
        <v>460</v>
      </c>
      <c r="D230" t="s">
        <v>479</v>
      </c>
      <c r="E230">
        <v>70</v>
      </c>
      <c r="F230" t="s">
        <v>484</v>
      </c>
    </row>
    <row r="231" spans="1:6">
      <c r="A231">
        <v>100</v>
      </c>
      <c r="B231" t="s">
        <v>17</v>
      </c>
      <c r="C231">
        <v>460</v>
      </c>
      <c r="D231" t="s">
        <v>479</v>
      </c>
      <c r="E231">
        <v>80</v>
      </c>
      <c r="F231" t="s">
        <v>485</v>
      </c>
    </row>
    <row r="232" spans="1:6">
      <c r="A232">
        <v>100</v>
      </c>
      <c r="B232" t="s">
        <v>17</v>
      </c>
      <c r="C232">
        <v>460</v>
      </c>
      <c r="D232" t="s">
        <v>479</v>
      </c>
      <c r="E232">
        <v>90</v>
      </c>
      <c r="F232" t="s">
        <v>486</v>
      </c>
    </row>
    <row r="233" spans="1:6">
      <c r="A233">
        <v>100</v>
      </c>
      <c r="B233" t="s">
        <v>17</v>
      </c>
      <c r="C233">
        <v>460</v>
      </c>
      <c r="D233" t="s">
        <v>479</v>
      </c>
      <c r="E233">
        <v>100</v>
      </c>
      <c r="F233" t="s">
        <v>487</v>
      </c>
    </row>
    <row r="234" spans="1:6">
      <c r="A234">
        <v>100</v>
      </c>
      <c r="B234" t="s">
        <v>17</v>
      </c>
      <c r="C234">
        <v>460</v>
      </c>
      <c r="D234" t="s">
        <v>479</v>
      </c>
      <c r="E234">
        <v>110</v>
      </c>
      <c r="F234" t="s">
        <v>488</v>
      </c>
    </row>
    <row r="235" spans="1:6">
      <c r="A235">
        <v>100</v>
      </c>
      <c r="B235" t="s">
        <v>17</v>
      </c>
      <c r="C235">
        <v>460</v>
      </c>
      <c r="D235" t="s">
        <v>479</v>
      </c>
      <c r="E235">
        <v>115</v>
      </c>
      <c r="F235" t="s">
        <v>489</v>
      </c>
    </row>
    <row r="236" spans="1:6">
      <c r="A236">
        <v>100</v>
      </c>
      <c r="B236" t="s">
        <v>17</v>
      </c>
      <c r="C236">
        <v>460</v>
      </c>
      <c r="D236" t="s">
        <v>479</v>
      </c>
      <c r="E236">
        <v>120</v>
      </c>
      <c r="F236" t="s">
        <v>490</v>
      </c>
    </row>
    <row r="237" spans="1:6">
      <c r="A237">
        <v>100</v>
      </c>
      <c r="B237" t="s">
        <v>17</v>
      </c>
      <c r="C237">
        <v>460</v>
      </c>
      <c r="D237" t="s">
        <v>479</v>
      </c>
      <c r="E237">
        <v>125</v>
      </c>
      <c r="F237" t="s">
        <v>491</v>
      </c>
    </row>
    <row r="238" spans="1:6">
      <c r="A238">
        <v>100</v>
      </c>
      <c r="B238" t="s">
        <v>17</v>
      </c>
      <c r="C238">
        <v>460</v>
      </c>
      <c r="D238" t="s">
        <v>479</v>
      </c>
      <c r="E238">
        <v>910</v>
      </c>
      <c r="F238" t="s">
        <v>492</v>
      </c>
    </row>
    <row r="239" spans="1:6">
      <c r="A239">
        <v>100</v>
      </c>
      <c r="B239" t="s">
        <v>17</v>
      </c>
      <c r="C239">
        <v>480</v>
      </c>
      <c r="D239" t="s">
        <v>493</v>
      </c>
      <c r="E239">
        <v>330</v>
      </c>
      <c r="F239" t="s">
        <v>494</v>
      </c>
    </row>
    <row r="240" spans="1:6">
      <c r="A240">
        <v>100</v>
      </c>
      <c r="B240" t="s">
        <v>17</v>
      </c>
      <c r="C240">
        <v>480</v>
      </c>
      <c r="D240" t="s">
        <v>493</v>
      </c>
      <c r="E240">
        <v>335</v>
      </c>
      <c r="F240" t="s">
        <v>495</v>
      </c>
    </row>
    <row r="241" spans="1:6">
      <c r="A241">
        <v>100</v>
      </c>
      <c r="B241" t="s">
        <v>17</v>
      </c>
      <c r="C241">
        <v>480</v>
      </c>
      <c r="D241" t="s">
        <v>493</v>
      </c>
      <c r="E241">
        <v>340</v>
      </c>
      <c r="F241" t="s">
        <v>496</v>
      </c>
    </row>
    <row r="242" spans="1:6">
      <c r="A242">
        <v>100</v>
      </c>
      <c r="B242" t="s">
        <v>17</v>
      </c>
      <c r="C242">
        <v>480</v>
      </c>
      <c r="D242" t="s">
        <v>493</v>
      </c>
      <c r="E242">
        <v>345</v>
      </c>
      <c r="F242" t="s">
        <v>497</v>
      </c>
    </row>
    <row r="243" spans="1:6">
      <c r="A243">
        <v>100</v>
      </c>
      <c r="B243" t="s">
        <v>17</v>
      </c>
      <c r="C243">
        <v>480</v>
      </c>
      <c r="D243" t="s">
        <v>493</v>
      </c>
      <c r="E243">
        <v>350</v>
      </c>
      <c r="F243" t="s">
        <v>498</v>
      </c>
    </row>
    <row r="244" spans="1:6">
      <c r="A244">
        <v>100</v>
      </c>
      <c r="B244" t="s">
        <v>17</v>
      </c>
      <c r="C244">
        <v>480</v>
      </c>
      <c r="D244" t="s">
        <v>493</v>
      </c>
      <c r="E244">
        <v>360</v>
      </c>
      <c r="F244" t="s">
        <v>499</v>
      </c>
    </row>
    <row r="245" spans="1:6">
      <c r="A245">
        <v>100</v>
      </c>
      <c r="B245" t="s">
        <v>17</v>
      </c>
      <c r="C245">
        <v>480</v>
      </c>
      <c r="D245" t="s">
        <v>493</v>
      </c>
      <c r="E245">
        <v>800</v>
      </c>
      <c r="F245" t="s">
        <v>500</v>
      </c>
    </row>
    <row r="246" spans="1:6">
      <c r="A246">
        <v>100</v>
      </c>
      <c r="B246" t="s">
        <v>17</v>
      </c>
      <c r="C246">
        <v>480</v>
      </c>
      <c r="D246" t="s">
        <v>493</v>
      </c>
      <c r="E246">
        <v>855</v>
      </c>
      <c r="F246" t="s">
        <v>501</v>
      </c>
    </row>
    <row r="247" spans="1:6">
      <c r="A247">
        <v>100</v>
      </c>
      <c r="B247" t="s">
        <v>17</v>
      </c>
      <c r="C247">
        <v>480</v>
      </c>
      <c r="D247" t="s">
        <v>493</v>
      </c>
      <c r="E247">
        <v>899</v>
      </c>
      <c r="F247" t="s">
        <v>502</v>
      </c>
    </row>
    <row r="248" spans="1:6">
      <c r="A248">
        <v>100</v>
      </c>
      <c r="B248" t="s">
        <v>17</v>
      </c>
      <c r="C248">
        <v>480</v>
      </c>
      <c r="D248" t="s">
        <v>493</v>
      </c>
      <c r="E248">
        <v>910</v>
      </c>
      <c r="F248" t="s">
        <v>503</v>
      </c>
    </row>
    <row r="249" spans="1:6">
      <c r="A249">
        <v>100</v>
      </c>
      <c r="B249" t="s">
        <v>17</v>
      </c>
      <c r="C249">
        <v>500</v>
      </c>
      <c r="D249" t="s">
        <v>504</v>
      </c>
      <c r="E249">
        <v>350</v>
      </c>
      <c r="F249" t="s">
        <v>505</v>
      </c>
    </row>
    <row r="250" spans="1:6">
      <c r="A250">
        <v>100</v>
      </c>
      <c r="B250" t="s">
        <v>17</v>
      </c>
      <c r="C250">
        <v>500</v>
      </c>
      <c r="D250" t="s">
        <v>504</v>
      </c>
      <c r="E250">
        <v>352</v>
      </c>
      <c r="F250" t="s">
        <v>506</v>
      </c>
    </row>
    <row r="251" spans="1:6">
      <c r="A251">
        <v>100</v>
      </c>
      <c r="B251" t="s">
        <v>17</v>
      </c>
      <c r="C251">
        <v>500</v>
      </c>
      <c r="D251" t="s">
        <v>504</v>
      </c>
      <c r="E251">
        <v>354</v>
      </c>
      <c r="F251" t="s">
        <v>507</v>
      </c>
    </row>
    <row r="252" spans="1:6">
      <c r="A252">
        <v>100</v>
      </c>
      <c r="B252" t="s">
        <v>17</v>
      </c>
      <c r="C252">
        <v>500</v>
      </c>
      <c r="D252" t="s">
        <v>504</v>
      </c>
      <c r="E252">
        <v>356</v>
      </c>
      <c r="F252" t="s">
        <v>508</v>
      </c>
    </row>
    <row r="253" spans="1:6">
      <c r="A253">
        <v>100</v>
      </c>
      <c r="B253" t="s">
        <v>17</v>
      </c>
      <c r="C253">
        <v>500</v>
      </c>
      <c r="D253" t="s">
        <v>504</v>
      </c>
      <c r="E253">
        <v>357</v>
      </c>
      <c r="F253" t="s">
        <v>509</v>
      </c>
    </row>
    <row r="254" spans="1:6">
      <c r="A254">
        <v>100</v>
      </c>
      <c r="B254" t="s">
        <v>17</v>
      </c>
      <c r="C254">
        <v>500</v>
      </c>
      <c r="D254" t="s">
        <v>504</v>
      </c>
      <c r="E254">
        <v>358</v>
      </c>
      <c r="F254" t="s">
        <v>510</v>
      </c>
    </row>
    <row r="255" spans="1:6">
      <c r="A255">
        <v>100</v>
      </c>
      <c r="B255" t="s">
        <v>17</v>
      </c>
      <c r="C255">
        <v>500</v>
      </c>
      <c r="D255" t="s">
        <v>504</v>
      </c>
      <c r="E255">
        <v>360</v>
      </c>
      <c r="F255" t="s">
        <v>511</v>
      </c>
    </row>
    <row r="256" spans="1:6">
      <c r="A256">
        <v>100</v>
      </c>
      <c r="B256" t="s">
        <v>17</v>
      </c>
      <c r="C256">
        <v>500</v>
      </c>
      <c r="D256" t="s">
        <v>504</v>
      </c>
      <c r="E256">
        <v>365</v>
      </c>
      <c r="F256" t="s">
        <v>512</v>
      </c>
    </row>
    <row r="257" spans="1:6">
      <c r="A257">
        <v>100</v>
      </c>
      <c r="B257" t="s">
        <v>17</v>
      </c>
      <c r="C257">
        <v>500</v>
      </c>
      <c r="D257" t="s">
        <v>504</v>
      </c>
      <c r="E257">
        <v>368</v>
      </c>
      <c r="F257" t="s">
        <v>513</v>
      </c>
    </row>
    <row r="258" spans="1:6">
      <c r="A258">
        <v>100</v>
      </c>
      <c r="B258" t="s">
        <v>17</v>
      </c>
      <c r="C258">
        <v>500</v>
      </c>
      <c r="D258" t="s">
        <v>504</v>
      </c>
      <c r="E258">
        <v>370</v>
      </c>
      <c r="F258" t="s">
        <v>514</v>
      </c>
    </row>
    <row r="259" spans="1:6">
      <c r="A259">
        <v>100</v>
      </c>
      <c r="B259" t="s">
        <v>17</v>
      </c>
      <c r="C259">
        <v>500</v>
      </c>
      <c r="D259" t="s">
        <v>504</v>
      </c>
      <c r="E259">
        <v>380</v>
      </c>
      <c r="F259" t="s">
        <v>515</v>
      </c>
    </row>
    <row r="260" spans="1:6">
      <c r="A260">
        <v>100</v>
      </c>
      <c r="B260" t="s">
        <v>17</v>
      </c>
      <c r="C260">
        <v>500</v>
      </c>
      <c r="D260" t="s">
        <v>504</v>
      </c>
      <c r="E260">
        <v>899</v>
      </c>
      <c r="F260" t="s">
        <v>516</v>
      </c>
    </row>
    <row r="261" spans="1:6">
      <c r="A261">
        <v>100</v>
      </c>
      <c r="B261" t="s">
        <v>17</v>
      </c>
      <c r="C261">
        <v>500</v>
      </c>
      <c r="D261" t="s">
        <v>504</v>
      </c>
      <c r="E261">
        <v>910</v>
      </c>
      <c r="F261" t="s">
        <v>517</v>
      </c>
    </row>
    <row r="262" spans="1:6">
      <c r="A262">
        <v>100</v>
      </c>
      <c r="B262" t="s">
        <v>17</v>
      </c>
      <c r="C262">
        <v>520</v>
      </c>
      <c r="D262" t="s">
        <v>518</v>
      </c>
      <c r="E262">
        <v>10</v>
      </c>
      <c r="F262" t="s">
        <v>519</v>
      </c>
    </row>
    <row r="263" spans="1:6">
      <c r="A263">
        <v>100</v>
      </c>
      <c r="B263" t="s">
        <v>17</v>
      </c>
      <c r="C263">
        <v>520</v>
      </c>
      <c r="D263" t="s">
        <v>518</v>
      </c>
      <c r="E263">
        <v>20</v>
      </c>
      <c r="F263" t="s">
        <v>520</v>
      </c>
    </row>
    <row r="264" spans="1:6">
      <c r="A264">
        <v>100</v>
      </c>
      <c r="B264" t="s">
        <v>17</v>
      </c>
      <c r="C264">
        <v>520</v>
      </c>
      <c r="D264" t="s">
        <v>518</v>
      </c>
      <c r="E264">
        <v>30</v>
      </c>
      <c r="F264" t="s">
        <v>521</v>
      </c>
    </row>
    <row r="265" spans="1:6">
      <c r="A265">
        <v>100</v>
      </c>
      <c r="B265" t="s">
        <v>17</v>
      </c>
      <c r="C265">
        <v>520</v>
      </c>
      <c r="D265" t="s">
        <v>518</v>
      </c>
      <c r="E265">
        <v>50</v>
      </c>
      <c r="F265" t="s">
        <v>522</v>
      </c>
    </row>
    <row r="266" spans="1:6">
      <c r="A266">
        <v>100</v>
      </c>
      <c r="B266" t="s">
        <v>17</v>
      </c>
      <c r="C266">
        <v>520</v>
      </c>
      <c r="D266" t="s">
        <v>518</v>
      </c>
      <c r="E266">
        <v>60</v>
      </c>
      <c r="F266" t="s">
        <v>523</v>
      </c>
    </row>
    <row r="267" spans="1:6">
      <c r="A267">
        <v>100</v>
      </c>
      <c r="B267" t="s">
        <v>17</v>
      </c>
      <c r="C267">
        <v>520</v>
      </c>
      <c r="D267" t="s">
        <v>518</v>
      </c>
      <c r="E267">
        <v>800</v>
      </c>
      <c r="F267" t="s">
        <v>524</v>
      </c>
    </row>
    <row r="268" spans="1:6">
      <c r="A268">
        <v>100</v>
      </c>
      <c r="B268" t="s">
        <v>17</v>
      </c>
      <c r="C268">
        <v>520</v>
      </c>
      <c r="D268" t="s">
        <v>518</v>
      </c>
      <c r="E268">
        <v>855</v>
      </c>
      <c r="F268" t="s">
        <v>525</v>
      </c>
    </row>
    <row r="269" spans="1:6">
      <c r="A269">
        <v>100</v>
      </c>
      <c r="B269" t="s">
        <v>17</v>
      </c>
      <c r="C269">
        <v>520</v>
      </c>
      <c r="D269" t="s">
        <v>518</v>
      </c>
      <c r="E269">
        <v>899</v>
      </c>
      <c r="F269" t="s">
        <v>526</v>
      </c>
    </row>
    <row r="270" spans="1:6">
      <c r="A270">
        <v>100</v>
      </c>
      <c r="B270" t="s">
        <v>17</v>
      </c>
      <c r="C270">
        <v>520</v>
      </c>
      <c r="D270" t="s">
        <v>518</v>
      </c>
      <c r="E270">
        <v>910</v>
      </c>
      <c r="F270" t="s">
        <v>527</v>
      </c>
    </row>
    <row r="271" spans="1:6">
      <c r="A271">
        <v>100</v>
      </c>
      <c r="B271" t="s">
        <v>17</v>
      </c>
      <c r="C271">
        <v>540</v>
      </c>
      <c r="D271" t="s">
        <v>528</v>
      </c>
      <c r="E271">
        <v>10</v>
      </c>
      <c r="F271" t="s">
        <v>529</v>
      </c>
    </row>
    <row r="272" spans="1:6">
      <c r="A272">
        <v>100</v>
      </c>
      <c r="B272" t="s">
        <v>17</v>
      </c>
      <c r="C272">
        <v>540</v>
      </c>
      <c r="D272" t="s">
        <v>528</v>
      </c>
      <c r="E272">
        <v>20</v>
      </c>
      <c r="F272" t="s">
        <v>530</v>
      </c>
    </row>
    <row r="273" spans="1:6">
      <c r="A273">
        <v>100</v>
      </c>
      <c r="B273" t="s">
        <v>17</v>
      </c>
      <c r="C273">
        <v>540</v>
      </c>
      <c r="D273" t="s">
        <v>528</v>
      </c>
      <c r="E273">
        <v>30</v>
      </c>
      <c r="F273" t="s">
        <v>531</v>
      </c>
    </row>
    <row r="274" spans="1:6">
      <c r="A274">
        <v>100</v>
      </c>
      <c r="B274" t="s">
        <v>17</v>
      </c>
      <c r="C274">
        <v>540</v>
      </c>
      <c r="D274" t="s">
        <v>528</v>
      </c>
      <c r="E274">
        <v>40</v>
      </c>
      <c r="F274" t="s">
        <v>532</v>
      </c>
    </row>
    <row r="275" spans="1:6">
      <c r="A275">
        <v>100</v>
      </c>
      <c r="B275" t="s">
        <v>17</v>
      </c>
      <c r="C275">
        <v>540</v>
      </c>
      <c r="D275" t="s">
        <v>528</v>
      </c>
      <c r="E275">
        <v>50</v>
      </c>
      <c r="F275" t="s">
        <v>533</v>
      </c>
    </row>
    <row r="276" spans="1:6">
      <c r="A276">
        <v>100</v>
      </c>
      <c r="B276" t="s">
        <v>17</v>
      </c>
      <c r="C276">
        <v>540</v>
      </c>
      <c r="D276" t="s">
        <v>528</v>
      </c>
      <c r="E276">
        <v>800</v>
      </c>
      <c r="F276" t="s">
        <v>534</v>
      </c>
    </row>
    <row r="277" spans="1:6">
      <c r="A277">
        <v>100</v>
      </c>
      <c r="B277" t="s">
        <v>17</v>
      </c>
      <c r="C277">
        <v>540</v>
      </c>
      <c r="D277" t="s">
        <v>528</v>
      </c>
      <c r="E277">
        <v>899</v>
      </c>
      <c r="F277" t="s">
        <v>535</v>
      </c>
    </row>
    <row r="278" spans="1:6">
      <c r="A278">
        <v>100</v>
      </c>
      <c r="B278" t="s">
        <v>17</v>
      </c>
      <c r="C278">
        <v>540</v>
      </c>
      <c r="D278" t="s">
        <v>528</v>
      </c>
      <c r="E278">
        <v>910</v>
      </c>
      <c r="F278" t="s">
        <v>536</v>
      </c>
    </row>
    <row r="279" spans="1:6">
      <c r="A279">
        <v>100</v>
      </c>
      <c r="B279" t="s">
        <v>17</v>
      </c>
      <c r="C279">
        <v>560</v>
      </c>
      <c r="D279" t="s">
        <v>537</v>
      </c>
      <c r="E279">
        <v>10</v>
      </c>
      <c r="F279" t="s">
        <v>538</v>
      </c>
    </row>
    <row r="280" spans="1:6">
      <c r="A280">
        <v>100</v>
      </c>
      <c r="B280" t="s">
        <v>17</v>
      </c>
      <c r="C280">
        <v>560</v>
      </c>
      <c r="D280" t="s">
        <v>537</v>
      </c>
      <c r="E280">
        <v>100</v>
      </c>
      <c r="F280" t="s">
        <v>539</v>
      </c>
    </row>
    <row r="281" spans="1:6">
      <c r="A281">
        <v>100</v>
      </c>
      <c r="B281" t="s">
        <v>17</v>
      </c>
      <c r="C281">
        <v>560</v>
      </c>
      <c r="D281" t="s">
        <v>537</v>
      </c>
      <c r="E281">
        <v>800</v>
      </c>
      <c r="F281" t="s">
        <v>540</v>
      </c>
    </row>
    <row r="282" spans="1:6">
      <c r="A282">
        <v>100</v>
      </c>
      <c r="B282" t="s">
        <v>17</v>
      </c>
      <c r="C282">
        <v>560</v>
      </c>
      <c r="D282" t="s">
        <v>537</v>
      </c>
      <c r="E282">
        <v>899</v>
      </c>
      <c r="F282" t="s">
        <v>541</v>
      </c>
    </row>
    <row r="283" spans="1:6">
      <c r="A283">
        <v>100</v>
      </c>
      <c r="B283" t="s">
        <v>17</v>
      </c>
      <c r="C283">
        <v>560</v>
      </c>
      <c r="D283" t="s">
        <v>537</v>
      </c>
      <c r="E283">
        <v>910</v>
      </c>
      <c r="F283" t="s">
        <v>542</v>
      </c>
    </row>
    <row r="284" spans="1:6">
      <c r="A284">
        <v>100</v>
      </c>
      <c r="B284" t="s">
        <v>17</v>
      </c>
      <c r="C284">
        <v>580</v>
      </c>
      <c r="D284" t="s">
        <v>543</v>
      </c>
      <c r="E284">
        <v>380</v>
      </c>
      <c r="F284" t="s">
        <v>544</v>
      </c>
    </row>
    <row r="285" spans="1:6">
      <c r="A285">
        <v>100</v>
      </c>
      <c r="B285" t="s">
        <v>17</v>
      </c>
      <c r="C285">
        <v>580</v>
      </c>
      <c r="D285" t="s">
        <v>543</v>
      </c>
      <c r="E285">
        <v>385</v>
      </c>
      <c r="F285" t="s">
        <v>545</v>
      </c>
    </row>
    <row r="286" spans="1:6">
      <c r="A286">
        <v>100</v>
      </c>
      <c r="B286" t="s">
        <v>17</v>
      </c>
      <c r="C286">
        <v>580</v>
      </c>
      <c r="D286" t="s">
        <v>543</v>
      </c>
      <c r="E286">
        <v>390</v>
      </c>
      <c r="F286" t="s">
        <v>546</v>
      </c>
    </row>
    <row r="287" spans="1:6">
      <c r="A287">
        <v>100</v>
      </c>
      <c r="B287" t="s">
        <v>17</v>
      </c>
      <c r="C287">
        <v>580</v>
      </c>
      <c r="D287" t="s">
        <v>543</v>
      </c>
      <c r="E287">
        <v>395</v>
      </c>
      <c r="F287" t="s">
        <v>547</v>
      </c>
    </row>
    <row r="288" spans="1:6">
      <c r="A288">
        <v>100</v>
      </c>
      <c r="B288" t="s">
        <v>17</v>
      </c>
      <c r="C288">
        <v>580</v>
      </c>
      <c r="D288" t="s">
        <v>543</v>
      </c>
      <c r="E288">
        <v>800</v>
      </c>
      <c r="F288" t="s">
        <v>548</v>
      </c>
    </row>
    <row r="289" spans="1:6">
      <c r="A289">
        <v>100</v>
      </c>
      <c r="B289" t="s">
        <v>17</v>
      </c>
      <c r="C289">
        <v>580</v>
      </c>
      <c r="D289" t="s">
        <v>543</v>
      </c>
      <c r="E289">
        <v>899</v>
      </c>
      <c r="F289" t="s">
        <v>549</v>
      </c>
    </row>
    <row r="290" spans="1:6">
      <c r="A290">
        <v>100</v>
      </c>
      <c r="B290" t="s">
        <v>17</v>
      </c>
      <c r="C290">
        <v>580</v>
      </c>
      <c r="D290" t="s">
        <v>543</v>
      </c>
      <c r="E290">
        <v>910</v>
      </c>
      <c r="F290" t="s">
        <v>550</v>
      </c>
    </row>
    <row r="291" spans="1:6">
      <c r="A291">
        <v>100</v>
      </c>
      <c r="B291" t="s">
        <v>17</v>
      </c>
      <c r="C291">
        <v>580</v>
      </c>
      <c r="D291" t="s">
        <v>543</v>
      </c>
      <c r="E291">
        <v>995</v>
      </c>
      <c r="F291" t="s">
        <v>551</v>
      </c>
    </row>
    <row r="292" spans="1:6">
      <c r="A292">
        <v>100</v>
      </c>
      <c r="B292" t="s">
        <v>17</v>
      </c>
      <c r="C292">
        <v>600</v>
      </c>
      <c r="D292" t="s">
        <v>552</v>
      </c>
      <c r="E292">
        <v>10</v>
      </c>
      <c r="F292" t="s">
        <v>553</v>
      </c>
    </row>
    <row r="293" spans="1:6">
      <c r="A293">
        <v>100</v>
      </c>
      <c r="B293" t="s">
        <v>17</v>
      </c>
      <c r="C293">
        <v>600</v>
      </c>
      <c r="D293" t="s">
        <v>552</v>
      </c>
      <c r="E293">
        <v>20</v>
      </c>
      <c r="F293" t="s">
        <v>554</v>
      </c>
    </row>
    <row r="294" spans="1:6">
      <c r="A294">
        <v>100</v>
      </c>
      <c r="B294" t="s">
        <v>17</v>
      </c>
      <c r="C294">
        <v>600</v>
      </c>
      <c r="D294" t="s">
        <v>552</v>
      </c>
      <c r="E294">
        <v>30</v>
      </c>
      <c r="F294" t="s">
        <v>555</v>
      </c>
    </row>
    <row r="295" spans="1:6">
      <c r="A295">
        <v>100</v>
      </c>
      <c r="B295" t="s">
        <v>17</v>
      </c>
      <c r="C295">
        <v>620</v>
      </c>
      <c r="D295" t="s">
        <v>556</v>
      </c>
      <c r="E295">
        <v>10</v>
      </c>
      <c r="F295" t="s">
        <v>557</v>
      </c>
    </row>
    <row r="296" spans="1:6">
      <c r="A296">
        <v>100</v>
      </c>
      <c r="B296" t="s">
        <v>17</v>
      </c>
      <c r="C296">
        <v>620</v>
      </c>
      <c r="D296" t="s">
        <v>556</v>
      </c>
      <c r="E296">
        <v>20</v>
      </c>
      <c r="F296" t="s">
        <v>558</v>
      </c>
    </row>
    <row r="297" spans="1:6">
      <c r="A297">
        <v>100</v>
      </c>
      <c r="B297" t="s">
        <v>17</v>
      </c>
      <c r="C297">
        <v>620</v>
      </c>
      <c r="D297" t="s">
        <v>556</v>
      </c>
      <c r="E297">
        <v>30</v>
      </c>
      <c r="F297" t="s">
        <v>559</v>
      </c>
    </row>
    <row r="298" spans="1:6">
      <c r="A298">
        <v>100</v>
      </c>
      <c r="B298" t="s">
        <v>17</v>
      </c>
      <c r="C298">
        <v>620</v>
      </c>
      <c r="D298" t="s">
        <v>556</v>
      </c>
      <c r="E298">
        <v>40</v>
      </c>
      <c r="F298" t="s">
        <v>560</v>
      </c>
    </row>
    <row r="299" spans="1:6">
      <c r="A299">
        <v>100</v>
      </c>
      <c r="B299" t="s">
        <v>17</v>
      </c>
      <c r="C299">
        <v>620</v>
      </c>
      <c r="D299" t="s">
        <v>556</v>
      </c>
      <c r="E299">
        <v>50</v>
      </c>
      <c r="F299" t="s">
        <v>561</v>
      </c>
    </row>
    <row r="300" spans="1:6">
      <c r="A300">
        <v>100</v>
      </c>
      <c r="B300" t="s">
        <v>17</v>
      </c>
      <c r="C300">
        <v>620</v>
      </c>
      <c r="D300" t="s">
        <v>556</v>
      </c>
      <c r="E300">
        <v>60</v>
      </c>
      <c r="F300" t="s">
        <v>562</v>
      </c>
    </row>
    <row r="301" spans="1:6">
      <c r="A301">
        <v>100</v>
      </c>
      <c r="B301" t="s">
        <v>17</v>
      </c>
      <c r="C301">
        <v>620</v>
      </c>
      <c r="D301" t="s">
        <v>556</v>
      </c>
      <c r="E301">
        <v>70</v>
      </c>
      <c r="F301" t="s">
        <v>563</v>
      </c>
    </row>
    <row r="302" spans="1:6">
      <c r="A302">
        <v>100</v>
      </c>
      <c r="B302" t="s">
        <v>17</v>
      </c>
      <c r="C302">
        <v>620</v>
      </c>
      <c r="D302" t="s">
        <v>556</v>
      </c>
      <c r="E302">
        <v>800</v>
      </c>
      <c r="F302" t="s">
        <v>564</v>
      </c>
    </row>
    <row r="303" spans="1:6">
      <c r="A303">
        <v>100</v>
      </c>
      <c r="B303" t="s">
        <v>17</v>
      </c>
      <c r="C303">
        <v>620</v>
      </c>
      <c r="D303" t="s">
        <v>556</v>
      </c>
      <c r="E303">
        <v>899</v>
      </c>
      <c r="F303" t="s">
        <v>565</v>
      </c>
    </row>
    <row r="304" spans="1:6">
      <c r="A304">
        <v>100</v>
      </c>
      <c r="B304" t="s">
        <v>17</v>
      </c>
      <c r="C304">
        <v>620</v>
      </c>
      <c r="D304" t="s">
        <v>556</v>
      </c>
      <c r="E304">
        <v>900</v>
      </c>
      <c r="F304" t="s">
        <v>566</v>
      </c>
    </row>
    <row r="305" spans="1:6">
      <c r="A305">
        <v>100</v>
      </c>
      <c r="B305" t="s">
        <v>17</v>
      </c>
      <c r="C305">
        <v>620</v>
      </c>
      <c r="D305" t="s">
        <v>556</v>
      </c>
      <c r="E305">
        <v>910</v>
      </c>
      <c r="F305" t="s">
        <v>567</v>
      </c>
    </row>
    <row r="306" spans="1:6">
      <c r="A306">
        <v>100</v>
      </c>
      <c r="B306" t="s">
        <v>17</v>
      </c>
      <c r="C306">
        <v>630</v>
      </c>
      <c r="D306" t="s">
        <v>568</v>
      </c>
      <c r="E306">
        <v>10</v>
      </c>
      <c r="F306" t="s">
        <v>569</v>
      </c>
    </row>
    <row r="307" spans="1:6">
      <c r="A307">
        <v>100</v>
      </c>
      <c r="B307" t="s">
        <v>17</v>
      </c>
      <c r="C307">
        <v>630</v>
      </c>
      <c r="D307" t="s">
        <v>568</v>
      </c>
      <c r="E307">
        <v>910</v>
      </c>
      <c r="F307" t="s">
        <v>570</v>
      </c>
    </row>
    <row r="308" spans="1:6">
      <c r="A308">
        <v>100</v>
      </c>
      <c r="B308" t="s">
        <v>17</v>
      </c>
      <c r="C308">
        <v>660</v>
      </c>
      <c r="D308" t="s">
        <v>571</v>
      </c>
      <c r="E308">
        <v>800</v>
      </c>
      <c r="F308" t="s">
        <v>572</v>
      </c>
    </row>
    <row r="309" spans="1:6">
      <c r="A309">
        <v>100</v>
      </c>
      <c r="B309" t="s">
        <v>17</v>
      </c>
      <c r="C309">
        <v>660</v>
      </c>
      <c r="D309" t="s">
        <v>571</v>
      </c>
      <c r="E309">
        <v>805</v>
      </c>
      <c r="F309" t="s">
        <v>573</v>
      </c>
    </row>
    <row r="310" spans="1:6">
      <c r="A310">
        <v>100</v>
      </c>
      <c r="B310" t="s">
        <v>17</v>
      </c>
      <c r="C310">
        <v>660</v>
      </c>
      <c r="D310" t="s">
        <v>571</v>
      </c>
      <c r="E310">
        <v>810</v>
      </c>
      <c r="F310" t="s">
        <v>574</v>
      </c>
    </row>
    <row r="311" spans="1:6">
      <c r="A311">
        <v>100</v>
      </c>
      <c r="B311" t="s">
        <v>17</v>
      </c>
      <c r="C311">
        <v>660</v>
      </c>
      <c r="D311" t="s">
        <v>571</v>
      </c>
      <c r="E311">
        <v>855</v>
      </c>
      <c r="F311" t="s">
        <v>575</v>
      </c>
    </row>
    <row r="312" spans="1:6">
      <c r="A312">
        <v>100</v>
      </c>
      <c r="B312" t="s">
        <v>17</v>
      </c>
      <c r="C312">
        <v>660</v>
      </c>
      <c r="D312" t="s">
        <v>571</v>
      </c>
      <c r="E312">
        <v>910</v>
      </c>
      <c r="F312" t="s">
        <v>576</v>
      </c>
    </row>
    <row r="313" spans="1:6">
      <c r="A313">
        <v>100</v>
      </c>
      <c r="B313" t="s">
        <v>17</v>
      </c>
      <c r="C313">
        <v>680</v>
      </c>
      <c r="D313" t="s">
        <v>577</v>
      </c>
      <c r="E313">
        <v>10</v>
      </c>
      <c r="F313" t="s">
        <v>578</v>
      </c>
    </row>
    <row r="314" spans="1:6">
      <c r="A314">
        <v>100</v>
      </c>
      <c r="B314" t="s">
        <v>17</v>
      </c>
      <c r="C314">
        <v>680</v>
      </c>
      <c r="D314" t="s">
        <v>577</v>
      </c>
      <c r="E314">
        <v>15</v>
      </c>
      <c r="F314" t="s">
        <v>579</v>
      </c>
    </row>
    <row r="315" spans="1:6">
      <c r="A315">
        <v>100</v>
      </c>
      <c r="B315" t="s">
        <v>17</v>
      </c>
      <c r="C315">
        <v>680</v>
      </c>
      <c r="D315" t="s">
        <v>577</v>
      </c>
      <c r="E315">
        <v>20</v>
      </c>
      <c r="F315" t="s">
        <v>580</v>
      </c>
    </row>
    <row r="316" spans="1:6">
      <c r="A316">
        <v>100</v>
      </c>
      <c r="B316" t="s">
        <v>17</v>
      </c>
      <c r="C316">
        <v>680</v>
      </c>
      <c r="D316" t="s">
        <v>577</v>
      </c>
      <c r="E316">
        <v>25</v>
      </c>
      <c r="F316" t="s">
        <v>581</v>
      </c>
    </row>
    <row r="317" spans="1:6">
      <c r="A317">
        <v>100</v>
      </c>
      <c r="B317" t="s">
        <v>17</v>
      </c>
      <c r="C317">
        <v>680</v>
      </c>
      <c r="D317" t="s">
        <v>577</v>
      </c>
      <c r="E317">
        <v>30</v>
      </c>
      <c r="F317" t="s">
        <v>582</v>
      </c>
    </row>
    <row r="318" spans="1:6">
      <c r="A318">
        <v>100</v>
      </c>
      <c r="B318" t="s">
        <v>17</v>
      </c>
      <c r="C318">
        <v>680</v>
      </c>
      <c r="D318" t="s">
        <v>577</v>
      </c>
      <c r="E318">
        <v>35</v>
      </c>
      <c r="F318" t="s">
        <v>583</v>
      </c>
    </row>
    <row r="319" spans="1:6">
      <c r="A319">
        <v>100</v>
      </c>
      <c r="B319" t="s">
        <v>17</v>
      </c>
      <c r="C319">
        <v>680</v>
      </c>
      <c r="D319" t="s">
        <v>577</v>
      </c>
      <c r="E319">
        <v>855</v>
      </c>
      <c r="F319" t="s">
        <v>584</v>
      </c>
    </row>
    <row r="320" spans="1:6">
      <c r="A320">
        <v>100</v>
      </c>
      <c r="B320" t="s">
        <v>17</v>
      </c>
      <c r="C320">
        <v>680</v>
      </c>
      <c r="D320" t="s">
        <v>577</v>
      </c>
      <c r="E320">
        <v>910</v>
      </c>
      <c r="F320" t="s">
        <v>585</v>
      </c>
    </row>
    <row r="321" spans="1:6">
      <c r="A321">
        <v>100</v>
      </c>
      <c r="B321" t="s">
        <v>17</v>
      </c>
      <c r="C321">
        <v>700</v>
      </c>
      <c r="D321" t="s">
        <v>586</v>
      </c>
      <c r="E321">
        <v>10</v>
      </c>
      <c r="F321" t="s">
        <v>587</v>
      </c>
    </row>
    <row r="322" spans="1:6">
      <c r="A322">
        <v>100</v>
      </c>
      <c r="B322" t="s">
        <v>17</v>
      </c>
      <c r="C322">
        <v>700</v>
      </c>
      <c r="D322" t="s">
        <v>586</v>
      </c>
      <c r="E322">
        <v>20</v>
      </c>
      <c r="F322" t="s">
        <v>588</v>
      </c>
    </row>
    <row r="323" spans="1:6">
      <c r="A323">
        <v>100</v>
      </c>
      <c r="B323" t="s">
        <v>17</v>
      </c>
      <c r="C323">
        <v>700</v>
      </c>
      <c r="D323" t="s">
        <v>586</v>
      </c>
      <c r="E323">
        <v>30</v>
      </c>
      <c r="F323" t="s">
        <v>589</v>
      </c>
    </row>
    <row r="324" spans="1:6">
      <c r="A324">
        <v>100</v>
      </c>
      <c r="B324" t="s">
        <v>17</v>
      </c>
      <c r="C324">
        <v>700</v>
      </c>
      <c r="D324" t="s">
        <v>586</v>
      </c>
      <c r="E324">
        <v>40</v>
      </c>
      <c r="F324" t="s">
        <v>590</v>
      </c>
    </row>
    <row r="325" spans="1:6">
      <c r="A325">
        <v>100</v>
      </c>
      <c r="B325" t="s">
        <v>17</v>
      </c>
      <c r="C325">
        <v>700</v>
      </c>
      <c r="D325" t="s">
        <v>586</v>
      </c>
      <c r="E325">
        <v>50</v>
      </c>
      <c r="F325" t="s">
        <v>591</v>
      </c>
    </row>
    <row r="326" spans="1:6">
      <c r="A326">
        <v>100</v>
      </c>
      <c r="B326" t="s">
        <v>17</v>
      </c>
      <c r="C326">
        <v>700</v>
      </c>
      <c r="D326" t="s">
        <v>586</v>
      </c>
      <c r="E326">
        <v>60</v>
      </c>
      <c r="F326" t="s">
        <v>592</v>
      </c>
    </row>
    <row r="327" spans="1:6">
      <c r="A327">
        <v>100</v>
      </c>
      <c r="B327" t="s">
        <v>17</v>
      </c>
      <c r="C327">
        <v>700</v>
      </c>
      <c r="D327" t="s">
        <v>586</v>
      </c>
      <c r="E327">
        <v>70</v>
      </c>
      <c r="F327" t="s">
        <v>593</v>
      </c>
    </row>
    <row r="328" spans="1:6">
      <c r="A328">
        <v>100</v>
      </c>
      <c r="B328" t="s">
        <v>17</v>
      </c>
      <c r="C328">
        <v>700</v>
      </c>
      <c r="D328" t="s">
        <v>586</v>
      </c>
      <c r="E328">
        <v>80</v>
      </c>
      <c r="F328" t="s">
        <v>594</v>
      </c>
    </row>
    <row r="329" spans="1:6">
      <c r="A329">
        <v>100</v>
      </c>
      <c r="B329" t="s">
        <v>17</v>
      </c>
      <c r="C329">
        <v>700</v>
      </c>
      <c r="D329" t="s">
        <v>586</v>
      </c>
      <c r="E329">
        <v>85</v>
      </c>
      <c r="F329" t="s">
        <v>595</v>
      </c>
    </row>
    <row r="330" spans="1:6">
      <c r="A330">
        <v>100</v>
      </c>
      <c r="B330" t="s">
        <v>17</v>
      </c>
      <c r="C330">
        <v>700</v>
      </c>
      <c r="D330" t="s">
        <v>586</v>
      </c>
      <c r="E330">
        <v>90</v>
      </c>
      <c r="F330" t="s">
        <v>596</v>
      </c>
    </row>
    <row r="331" spans="1:6">
      <c r="A331">
        <v>100</v>
      </c>
      <c r="B331" t="s">
        <v>17</v>
      </c>
      <c r="C331">
        <v>700</v>
      </c>
      <c r="D331" t="s">
        <v>586</v>
      </c>
      <c r="E331">
        <v>800</v>
      </c>
      <c r="F331" t="s">
        <v>597</v>
      </c>
    </row>
    <row r="332" spans="1:6">
      <c r="A332">
        <v>100</v>
      </c>
      <c r="B332" t="s">
        <v>17</v>
      </c>
      <c r="C332">
        <v>700</v>
      </c>
      <c r="D332" t="s">
        <v>586</v>
      </c>
      <c r="E332">
        <v>899</v>
      </c>
      <c r="F332" t="s">
        <v>598</v>
      </c>
    </row>
    <row r="333" spans="1:6">
      <c r="A333">
        <v>100</v>
      </c>
      <c r="B333" t="s">
        <v>17</v>
      </c>
      <c r="C333">
        <v>700</v>
      </c>
      <c r="D333" t="s">
        <v>586</v>
      </c>
      <c r="E333">
        <v>910</v>
      </c>
      <c r="F333" t="s">
        <v>599</v>
      </c>
    </row>
    <row r="334" spans="1:6">
      <c r="A334">
        <v>100</v>
      </c>
      <c r="B334" t="s">
        <v>17</v>
      </c>
      <c r="C334">
        <v>700</v>
      </c>
      <c r="D334" t="s">
        <v>586</v>
      </c>
      <c r="E334">
        <v>995</v>
      </c>
      <c r="F334" t="s">
        <v>600</v>
      </c>
    </row>
    <row r="335" spans="1:6">
      <c r="A335">
        <v>100</v>
      </c>
      <c r="B335" t="s">
        <v>17</v>
      </c>
      <c r="C335">
        <v>720</v>
      </c>
      <c r="D335" t="s">
        <v>601</v>
      </c>
      <c r="E335">
        <v>10</v>
      </c>
      <c r="F335" t="s">
        <v>602</v>
      </c>
    </row>
    <row r="336" spans="1:6">
      <c r="A336">
        <v>100</v>
      </c>
      <c r="B336" t="s">
        <v>17</v>
      </c>
      <c r="C336">
        <v>720</v>
      </c>
      <c r="D336" t="s">
        <v>601</v>
      </c>
      <c r="E336">
        <v>20</v>
      </c>
      <c r="F336" t="s">
        <v>603</v>
      </c>
    </row>
    <row r="337" spans="1:6">
      <c r="A337">
        <v>100</v>
      </c>
      <c r="B337" t="s">
        <v>17</v>
      </c>
      <c r="C337">
        <v>720</v>
      </c>
      <c r="D337" t="s">
        <v>601</v>
      </c>
      <c r="E337">
        <v>40</v>
      </c>
      <c r="F337" t="s">
        <v>604</v>
      </c>
    </row>
    <row r="338" spans="1:6">
      <c r="A338">
        <v>100</v>
      </c>
      <c r="B338" t="s">
        <v>17</v>
      </c>
      <c r="C338">
        <v>720</v>
      </c>
      <c r="D338" t="s">
        <v>601</v>
      </c>
      <c r="E338">
        <v>50</v>
      </c>
      <c r="F338" t="s">
        <v>605</v>
      </c>
    </row>
    <row r="339" spans="1:6">
      <c r="A339">
        <v>100</v>
      </c>
      <c r="B339" t="s">
        <v>17</v>
      </c>
      <c r="C339">
        <v>720</v>
      </c>
      <c r="D339" t="s">
        <v>601</v>
      </c>
      <c r="E339">
        <v>60</v>
      </c>
      <c r="F339" t="s">
        <v>606</v>
      </c>
    </row>
    <row r="340" spans="1:6">
      <c r="A340">
        <v>100</v>
      </c>
      <c r="B340" t="s">
        <v>17</v>
      </c>
      <c r="C340">
        <v>720</v>
      </c>
      <c r="D340" t="s">
        <v>601</v>
      </c>
      <c r="E340">
        <v>70</v>
      </c>
      <c r="F340" t="s">
        <v>607</v>
      </c>
    </row>
    <row r="341" spans="1:6">
      <c r="A341">
        <v>100</v>
      </c>
      <c r="B341" t="s">
        <v>17</v>
      </c>
      <c r="C341">
        <v>720</v>
      </c>
      <c r="D341" t="s">
        <v>601</v>
      </c>
      <c r="E341">
        <v>800</v>
      </c>
      <c r="F341" t="s">
        <v>608</v>
      </c>
    </row>
    <row r="342" spans="1:6">
      <c r="A342">
        <v>100</v>
      </c>
      <c r="B342" t="s">
        <v>17</v>
      </c>
      <c r="C342">
        <v>720</v>
      </c>
      <c r="D342" t="s">
        <v>601</v>
      </c>
      <c r="E342">
        <v>899</v>
      </c>
      <c r="F342" t="s">
        <v>609</v>
      </c>
    </row>
    <row r="343" spans="1:6">
      <c r="A343">
        <v>100</v>
      </c>
      <c r="B343" t="s">
        <v>17</v>
      </c>
      <c r="C343">
        <v>720</v>
      </c>
      <c r="D343" t="s">
        <v>601</v>
      </c>
      <c r="E343">
        <v>910</v>
      </c>
      <c r="F343" t="s">
        <v>610</v>
      </c>
    </row>
    <row r="344" spans="1:6">
      <c r="A344">
        <v>100</v>
      </c>
      <c r="B344" t="s">
        <v>17</v>
      </c>
      <c r="C344">
        <v>740</v>
      </c>
      <c r="D344" t="s">
        <v>611</v>
      </c>
      <c r="E344">
        <v>10</v>
      </c>
      <c r="F344" t="s">
        <v>612</v>
      </c>
    </row>
    <row r="345" spans="1:6">
      <c r="A345">
        <v>100</v>
      </c>
      <c r="B345" t="s">
        <v>17</v>
      </c>
      <c r="C345">
        <v>740</v>
      </c>
      <c r="D345" t="s">
        <v>611</v>
      </c>
      <c r="E345">
        <v>20</v>
      </c>
      <c r="F345" t="s">
        <v>613</v>
      </c>
    </row>
    <row r="346" spans="1:6">
      <c r="A346">
        <v>100</v>
      </c>
      <c r="B346" t="s">
        <v>17</v>
      </c>
      <c r="C346">
        <v>740</v>
      </c>
      <c r="D346" t="s">
        <v>611</v>
      </c>
      <c r="E346">
        <v>30</v>
      </c>
      <c r="F346" t="s">
        <v>614</v>
      </c>
    </row>
    <row r="347" spans="1:6">
      <c r="A347">
        <v>100</v>
      </c>
      <c r="B347" t="s">
        <v>17</v>
      </c>
      <c r="C347">
        <v>740</v>
      </c>
      <c r="D347" t="s">
        <v>611</v>
      </c>
      <c r="E347">
        <v>40</v>
      </c>
      <c r="F347" t="s">
        <v>615</v>
      </c>
    </row>
    <row r="348" spans="1:6">
      <c r="A348">
        <v>100</v>
      </c>
      <c r="B348" t="s">
        <v>17</v>
      </c>
      <c r="C348">
        <v>740</v>
      </c>
      <c r="D348" t="s">
        <v>611</v>
      </c>
      <c r="E348">
        <v>855</v>
      </c>
      <c r="F348" t="s">
        <v>616</v>
      </c>
    </row>
    <row r="349" spans="1:6">
      <c r="A349">
        <v>100</v>
      </c>
      <c r="B349" t="s">
        <v>17</v>
      </c>
      <c r="C349">
        <v>740</v>
      </c>
      <c r="D349" t="s">
        <v>611</v>
      </c>
      <c r="E349">
        <v>899</v>
      </c>
      <c r="F349" t="s">
        <v>617</v>
      </c>
    </row>
    <row r="350" spans="1:6">
      <c r="A350">
        <v>100</v>
      </c>
      <c r="B350" t="s">
        <v>17</v>
      </c>
      <c r="C350">
        <v>740</v>
      </c>
      <c r="D350" t="s">
        <v>611</v>
      </c>
      <c r="E350">
        <v>910</v>
      </c>
      <c r="F350" t="s">
        <v>618</v>
      </c>
    </row>
    <row r="351" spans="1:6">
      <c r="A351">
        <v>100</v>
      </c>
      <c r="B351" t="s">
        <v>17</v>
      </c>
      <c r="C351">
        <v>740</v>
      </c>
      <c r="D351" t="s">
        <v>611</v>
      </c>
      <c r="E351">
        <v>998</v>
      </c>
      <c r="F351" t="s">
        <v>619</v>
      </c>
    </row>
    <row r="352" spans="1:6">
      <c r="A352">
        <v>100</v>
      </c>
      <c r="B352" t="s">
        <v>17</v>
      </c>
      <c r="C352">
        <v>760</v>
      </c>
      <c r="D352" t="s">
        <v>620</v>
      </c>
      <c r="E352">
        <v>10</v>
      </c>
      <c r="F352" t="s">
        <v>621</v>
      </c>
    </row>
    <row r="353" spans="1:6">
      <c r="A353">
        <v>100</v>
      </c>
      <c r="B353" t="s">
        <v>17</v>
      </c>
      <c r="C353">
        <v>760</v>
      </c>
      <c r="D353" t="s">
        <v>620</v>
      </c>
      <c r="E353">
        <v>20</v>
      </c>
      <c r="F353" t="s">
        <v>622</v>
      </c>
    </row>
    <row r="354" spans="1:6">
      <c r="A354">
        <v>100</v>
      </c>
      <c r="B354" t="s">
        <v>17</v>
      </c>
      <c r="C354">
        <v>760</v>
      </c>
      <c r="D354" t="s">
        <v>620</v>
      </c>
      <c r="E354">
        <v>30</v>
      </c>
      <c r="F354" t="s">
        <v>623</v>
      </c>
    </row>
    <row r="355" spans="1:6">
      <c r="A355">
        <v>100</v>
      </c>
      <c r="B355" t="s">
        <v>17</v>
      </c>
      <c r="C355">
        <v>760</v>
      </c>
      <c r="D355" t="s">
        <v>620</v>
      </c>
      <c r="E355">
        <v>40</v>
      </c>
      <c r="F355" t="s">
        <v>624</v>
      </c>
    </row>
    <row r="356" spans="1:6">
      <c r="A356">
        <v>100</v>
      </c>
      <c r="B356" t="s">
        <v>17</v>
      </c>
      <c r="C356">
        <v>760</v>
      </c>
      <c r="D356" t="s">
        <v>620</v>
      </c>
      <c r="E356">
        <v>50</v>
      </c>
      <c r="F356" t="s">
        <v>625</v>
      </c>
    </row>
    <row r="357" spans="1:6">
      <c r="A357">
        <v>100</v>
      </c>
      <c r="B357" t="s">
        <v>17</v>
      </c>
      <c r="C357">
        <v>760</v>
      </c>
      <c r="D357" t="s">
        <v>620</v>
      </c>
      <c r="E357">
        <v>70</v>
      </c>
      <c r="F357" t="s">
        <v>626</v>
      </c>
    </row>
    <row r="358" spans="1:6">
      <c r="A358">
        <v>100</v>
      </c>
      <c r="B358" t="s">
        <v>17</v>
      </c>
      <c r="C358">
        <v>760</v>
      </c>
      <c r="D358" t="s">
        <v>620</v>
      </c>
      <c r="E358">
        <v>80</v>
      </c>
      <c r="F358" t="s">
        <v>627</v>
      </c>
    </row>
    <row r="359" spans="1:6">
      <c r="A359">
        <v>100</v>
      </c>
      <c r="B359" t="s">
        <v>17</v>
      </c>
      <c r="C359">
        <v>760</v>
      </c>
      <c r="D359" t="s">
        <v>620</v>
      </c>
      <c r="E359">
        <v>90</v>
      </c>
      <c r="F359" t="s">
        <v>628</v>
      </c>
    </row>
    <row r="360" spans="1:6">
      <c r="A360">
        <v>100</v>
      </c>
      <c r="B360" t="s">
        <v>17</v>
      </c>
      <c r="C360">
        <v>760</v>
      </c>
      <c r="D360" t="s">
        <v>620</v>
      </c>
      <c r="E360">
        <v>100</v>
      </c>
      <c r="F360" t="s">
        <v>629</v>
      </c>
    </row>
    <row r="361" spans="1:6">
      <c r="A361">
        <v>100</v>
      </c>
      <c r="B361" t="s">
        <v>17</v>
      </c>
      <c r="C361">
        <v>760</v>
      </c>
      <c r="D361" t="s">
        <v>620</v>
      </c>
      <c r="E361">
        <v>800</v>
      </c>
      <c r="F361" t="s">
        <v>630</v>
      </c>
    </row>
    <row r="362" spans="1:6">
      <c r="A362">
        <v>100</v>
      </c>
      <c r="B362" t="s">
        <v>17</v>
      </c>
      <c r="C362">
        <v>760</v>
      </c>
      <c r="D362" t="s">
        <v>620</v>
      </c>
      <c r="E362">
        <v>855</v>
      </c>
      <c r="F362" t="s">
        <v>631</v>
      </c>
    </row>
    <row r="363" spans="1:6">
      <c r="A363">
        <v>100</v>
      </c>
      <c r="B363" t="s">
        <v>17</v>
      </c>
      <c r="C363">
        <v>760</v>
      </c>
      <c r="D363" t="s">
        <v>620</v>
      </c>
      <c r="E363">
        <v>899</v>
      </c>
      <c r="F363" t="s">
        <v>632</v>
      </c>
    </row>
    <row r="364" spans="1:6">
      <c r="A364">
        <v>100</v>
      </c>
      <c r="B364" t="s">
        <v>17</v>
      </c>
      <c r="C364">
        <v>760</v>
      </c>
      <c r="D364" t="s">
        <v>620</v>
      </c>
      <c r="E364">
        <v>910</v>
      </c>
      <c r="F364" t="s">
        <v>633</v>
      </c>
    </row>
    <row r="365" spans="1:6">
      <c r="A365">
        <v>100</v>
      </c>
      <c r="B365" t="s">
        <v>17</v>
      </c>
      <c r="C365">
        <v>780</v>
      </c>
      <c r="D365" t="s">
        <v>634</v>
      </c>
      <c r="E365">
        <v>10</v>
      </c>
      <c r="F365" t="s">
        <v>635</v>
      </c>
    </row>
    <row r="366" spans="1:6">
      <c r="A366">
        <v>100</v>
      </c>
      <c r="B366" t="s">
        <v>17</v>
      </c>
      <c r="C366">
        <v>780</v>
      </c>
      <c r="D366" t="s">
        <v>634</v>
      </c>
      <c r="E366">
        <v>20</v>
      </c>
      <c r="F366" t="s">
        <v>636</v>
      </c>
    </row>
    <row r="367" spans="1:6">
      <c r="A367">
        <v>100</v>
      </c>
      <c r="B367" t="s">
        <v>17</v>
      </c>
      <c r="C367">
        <v>780</v>
      </c>
      <c r="D367" t="s">
        <v>634</v>
      </c>
      <c r="E367">
        <v>30</v>
      </c>
      <c r="F367" t="s">
        <v>637</v>
      </c>
    </row>
    <row r="368" spans="1:6">
      <c r="A368">
        <v>100</v>
      </c>
      <c r="B368" t="s">
        <v>17</v>
      </c>
      <c r="C368">
        <v>780</v>
      </c>
      <c r="D368" t="s">
        <v>634</v>
      </c>
      <c r="E368">
        <v>100</v>
      </c>
      <c r="F368" t="s">
        <v>638</v>
      </c>
    </row>
    <row r="369" spans="1:6">
      <c r="A369">
        <v>100</v>
      </c>
      <c r="B369" t="s">
        <v>17</v>
      </c>
      <c r="C369">
        <v>780</v>
      </c>
      <c r="D369" t="s">
        <v>634</v>
      </c>
      <c r="E369">
        <v>120</v>
      </c>
      <c r="F369" t="s">
        <v>639</v>
      </c>
    </row>
    <row r="370" spans="1:6">
      <c r="A370">
        <v>100</v>
      </c>
      <c r="B370" t="s">
        <v>17</v>
      </c>
      <c r="C370">
        <v>780</v>
      </c>
      <c r="D370" t="s">
        <v>634</v>
      </c>
      <c r="E370">
        <v>800</v>
      </c>
      <c r="F370" t="s">
        <v>640</v>
      </c>
    </row>
    <row r="371" spans="1:6">
      <c r="A371">
        <v>100</v>
      </c>
      <c r="B371" t="s">
        <v>17</v>
      </c>
      <c r="C371">
        <v>780</v>
      </c>
      <c r="D371" t="s">
        <v>634</v>
      </c>
      <c r="E371">
        <v>899</v>
      </c>
      <c r="F371" t="s">
        <v>641</v>
      </c>
    </row>
    <row r="372" spans="1:6">
      <c r="A372">
        <v>100</v>
      </c>
      <c r="B372" t="s">
        <v>17</v>
      </c>
      <c r="C372">
        <v>780</v>
      </c>
      <c r="D372" t="s">
        <v>634</v>
      </c>
      <c r="E372">
        <v>910</v>
      </c>
      <c r="F372" t="s">
        <v>642</v>
      </c>
    </row>
    <row r="373" spans="1:6">
      <c r="A373">
        <v>100</v>
      </c>
      <c r="B373" t="s">
        <v>17</v>
      </c>
      <c r="C373">
        <v>800</v>
      </c>
      <c r="D373" t="s">
        <v>643</v>
      </c>
      <c r="E373">
        <v>10</v>
      </c>
      <c r="F373" t="s">
        <v>644</v>
      </c>
    </row>
    <row r="374" spans="1:6">
      <c r="A374">
        <v>100</v>
      </c>
      <c r="B374" t="s">
        <v>17</v>
      </c>
      <c r="C374">
        <v>800</v>
      </c>
      <c r="D374" t="s">
        <v>643</v>
      </c>
      <c r="E374">
        <v>20</v>
      </c>
      <c r="F374" t="s">
        <v>645</v>
      </c>
    </row>
    <row r="375" spans="1:6">
      <c r="A375">
        <v>100</v>
      </c>
      <c r="B375" t="s">
        <v>17</v>
      </c>
      <c r="C375">
        <v>800</v>
      </c>
      <c r="D375" t="s">
        <v>643</v>
      </c>
      <c r="E375">
        <v>30</v>
      </c>
      <c r="F375" t="s">
        <v>646</v>
      </c>
    </row>
    <row r="376" spans="1:6">
      <c r="A376">
        <v>100</v>
      </c>
      <c r="B376" t="s">
        <v>17</v>
      </c>
      <c r="C376">
        <v>800</v>
      </c>
      <c r="D376" t="s">
        <v>643</v>
      </c>
      <c r="E376">
        <v>35</v>
      </c>
      <c r="F376" t="s">
        <v>647</v>
      </c>
    </row>
    <row r="377" spans="1:6">
      <c r="A377">
        <v>100</v>
      </c>
      <c r="B377" t="s">
        <v>17</v>
      </c>
      <c r="C377">
        <v>800</v>
      </c>
      <c r="D377" t="s">
        <v>643</v>
      </c>
      <c r="E377">
        <v>45</v>
      </c>
      <c r="F377" t="s">
        <v>648</v>
      </c>
    </row>
    <row r="378" spans="1:6">
      <c r="A378">
        <v>100</v>
      </c>
      <c r="B378" t="s">
        <v>17</v>
      </c>
      <c r="C378">
        <v>800</v>
      </c>
      <c r="D378" t="s">
        <v>643</v>
      </c>
      <c r="E378">
        <v>800</v>
      </c>
      <c r="F378" t="s">
        <v>649</v>
      </c>
    </row>
    <row r="379" spans="1:6">
      <c r="A379">
        <v>100</v>
      </c>
      <c r="B379" t="s">
        <v>17</v>
      </c>
      <c r="C379">
        <v>800</v>
      </c>
      <c r="D379" t="s">
        <v>643</v>
      </c>
      <c r="E379">
        <v>855</v>
      </c>
      <c r="F379" t="s">
        <v>650</v>
      </c>
    </row>
    <row r="380" spans="1:6">
      <c r="A380">
        <v>100</v>
      </c>
      <c r="B380" t="s">
        <v>17</v>
      </c>
      <c r="C380">
        <v>800</v>
      </c>
      <c r="D380" t="s">
        <v>643</v>
      </c>
      <c r="E380">
        <v>899</v>
      </c>
      <c r="F380" t="s">
        <v>651</v>
      </c>
    </row>
    <row r="381" spans="1:6">
      <c r="A381">
        <v>100</v>
      </c>
      <c r="B381" t="s">
        <v>17</v>
      </c>
      <c r="C381">
        <v>800</v>
      </c>
      <c r="D381" t="s">
        <v>643</v>
      </c>
      <c r="E381">
        <v>910</v>
      </c>
      <c r="F381" t="s">
        <v>652</v>
      </c>
    </row>
    <row r="382" spans="1:6">
      <c r="A382">
        <v>100</v>
      </c>
      <c r="B382" t="s">
        <v>17</v>
      </c>
      <c r="C382">
        <v>820</v>
      </c>
      <c r="D382" t="s">
        <v>653</v>
      </c>
      <c r="E382">
        <v>10</v>
      </c>
      <c r="F382" t="s">
        <v>654</v>
      </c>
    </row>
    <row r="383" spans="1:6">
      <c r="A383">
        <v>100</v>
      </c>
      <c r="B383" t="s">
        <v>17</v>
      </c>
      <c r="C383">
        <v>820</v>
      </c>
      <c r="D383" t="s">
        <v>653</v>
      </c>
      <c r="E383">
        <v>20</v>
      </c>
      <c r="F383" t="s">
        <v>655</v>
      </c>
    </row>
    <row r="384" spans="1:6">
      <c r="A384">
        <v>100</v>
      </c>
      <c r="B384" t="s">
        <v>17</v>
      </c>
      <c r="C384">
        <v>820</v>
      </c>
      <c r="D384" t="s">
        <v>653</v>
      </c>
      <c r="E384">
        <v>30</v>
      </c>
      <c r="F384" t="s">
        <v>656</v>
      </c>
    </row>
    <row r="385" spans="1:6">
      <c r="A385">
        <v>100</v>
      </c>
      <c r="B385" t="s">
        <v>17</v>
      </c>
      <c r="C385">
        <v>820</v>
      </c>
      <c r="D385" t="s">
        <v>653</v>
      </c>
      <c r="E385">
        <v>910</v>
      </c>
      <c r="F385" t="s">
        <v>657</v>
      </c>
    </row>
    <row r="386" spans="1:6">
      <c r="A386">
        <v>100</v>
      </c>
      <c r="B386" t="s">
        <v>17</v>
      </c>
      <c r="C386">
        <v>840</v>
      </c>
      <c r="D386" t="s">
        <v>658</v>
      </c>
      <c r="E386">
        <v>10</v>
      </c>
      <c r="F386" t="s">
        <v>659</v>
      </c>
    </row>
    <row r="387" spans="1:6">
      <c r="A387">
        <v>100</v>
      </c>
      <c r="B387" t="s">
        <v>17</v>
      </c>
      <c r="C387">
        <v>840</v>
      </c>
      <c r="D387" t="s">
        <v>658</v>
      </c>
      <c r="E387">
        <v>20</v>
      </c>
      <c r="F387" t="s">
        <v>660</v>
      </c>
    </row>
    <row r="388" spans="1:6">
      <c r="A388">
        <v>100</v>
      </c>
      <c r="B388" t="s">
        <v>17</v>
      </c>
      <c r="C388">
        <v>840</v>
      </c>
      <c r="D388" t="s">
        <v>658</v>
      </c>
      <c r="E388">
        <v>30</v>
      </c>
      <c r="F388" t="s">
        <v>661</v>
      </c>
    </row>
    <row r="389" spans="1:6">
      <c r="A389">
        <v>100</v>
      </c>
      <c r="B389" t="s">
        <v>17</v>
      </c>
      <c r="C389">
        <v>840</v>
      </c>
      <c r="D389" t="s">
        <v>658</v>
      </c>
      <c r="E389">
        <v>40</v>
      </c>
      <c r="F389" t="s">
        <v>662</v>
      </c>
    </row>
    <row r="390" spans="1:6">
      <c r="A390">
        <v>100</v>
      </c>
      <c r="B390" t="s">
        <v>17</v>
      </c>
      <c r="C390">
        <v>840</v>
      </c>
      <c r="D390" t="s">
        <v>658</v>
      </c>
      <c r="E390">
        <v>50</v>
      </c>
      <c r="F390" t="s">
        <v>663</v>
      </c>
    </row>
    <row r="391" spans="1:6">
      <c r="A391">
        <v>100</v>
      </c>
      <c r="B391" t="s">
        <v>17</v>
      </c>
      <c r="C391">
        <v>840</v>
      </c>
      <c r="D391" t="s">
        <v>658</v>
      </c>
      <c r="E391">
        <v>60</v>
      </c>
      <c r="F391" t="s">
        <v>664</v>
      </c>
    </row>
    <row r="392" spans="1:6">
      <c r="A392">
        <v>100</v>
      </c>
      <c r="B392" t="s">
        <v>17</v>
      </c>
      <c r="C392">
        <v>840</v>
      </c>
      <c r="D392" t="s">
        <v>658</v>
      </c>
      <c r="E392">
        <v>90</v>
      </c>
      <c r="F392" t="s">
        <v>665</v>
      </c>
    </row>
    <row r="393" spans="1:6">
      <c r="A393">
        <v>100</v>
      </c>
      <c r="B393" t="s">
        <v>17</v>
      </c>
      <c r="C393">
        <v>840</v>
      </c>
      <c r="D393" t="s">
        <v>658</v>
      </c>
      <c r="E393">
        <v>800</v>
      </c>
      <c r="F393" t="s">
        <v>666</v>
      </c>
    </row>
    <row r="394" spans="1:6">
      <c r="A394">
        <v>100</v>
      </c>
      <c r="B394" t="s">
        <v>17</v>
      </c>
      <c r="C394">
        <v>840</v>
      </c>
      <c r="D394" t="s">
        <v>658</v>
      </c>
      <c r="E394">
        <v>899</v>
      </c>
      <c r="F394" t="s">
        <v>667</v>
      </c>
    </row>
    <row r="395" spans="1:6">
      <c r="A395">
        <v>100</v>
      </c>
      <c r="B395" t="s">
        <v>17</v>
      </c>
      <c r="C395">
        <v>840</v>
      </c>
      <c r="D395" t="s">
        <v>658</v>
      </c>
      <c r="E395">
        <v>910</v>
      </c>
      <c r="F395" t="s">
        <v>668</v>
      </c>
    </row>
    <row r="396" spans="1:6">
      <c r="A396">
        <v>100</v>
      </c>
      <c r="B396" t="s">
        <v>17</v>
      </c>
      <c r="C396">
        <v>840</v>
      </c>
      <c r="D396" t="s">
        <v>658</v>
      </c>
      <c r="E396">
        <v>998</v>
      </c>
      <c r="F396" t="s">
        <v>669</v>
      </c>
    </row>
    <row r="397" spans="1:6">
      <c r="A397">
        <v>100</v>
      </c>
      <c r="B397" t="s">
        <v>17</v>
      </c>
      <c r="C397">
        <v>860</v>
      </c>
      <c r="D397" t="s">
        <v>670</v>
      </c>
      <c r="E397">
        <v>10</v>
      </c>
      <c r="F397" t="s">
        <v>671</v>
      </c>
    </row>
    <row r="398" spans="1:6">
      <c r="A398">
        <v>100</v>
      </c>
      <c r="B398" t="s">
        <v>17</v>
      </c>
      <c r="C398">
        <v>860</v>
      </c>
      <c r="D398" t="s">
        <v>670</v>
      </c>
      <c r="E398">
        <v>20</v>
      </c>
      <c r="F398" t="s">
        <v>672</v>
      </c>
    </row>
    <row r="399" spans="1:6">
      <c r="A399">
        <v>100</v>
      </c>
      <c r="B399" t="s">
        <v>17</v>
      </c>
      <c r="C399">
        <v>860</v>
      </c>
      <c r="D399" t="s">
        <v>670</v>
      </c>
      <c r="E399">
        <v>40</v>
      </c>
      <c r="F399" t="s">
        <v>673</v>
      </c>
    </row>
    <row r="400" spans="1:6">
      <c r="A400">
        <v>100</v>
      </c>
      <c r="B400" t="s">
        <v>17</v>
      </c>
      <c r="C400">
        <v>860</v>
      </c>
      <c r="D400" t="s">
        <v>670</v>
      </c>
      <c r="E400">
        <v>50</v>
      </c>
      <c r="F400" t="s">
        <v>674</v>
      </c>
    </row>
    <row r="401" spans="1:6">
      <c r="A401">
        <v>100</v>
      </c>
      <c r="B401" t="s">
        <v>17</v>
      </c>
      <c r="C401">
        <v>860</v>
      </c>
      <c r="D401" t="s">
        <v>670</v>
      </c>
      <c r="E401">
        <v>60</v>
      </c>
      <c r="F401" t="s">
        <v>675</v>
      </c>
    </row>
    <row r="402" spans="1:6">
      <c r="A402">
        <v>100</v>
      </c>
      <c r="B402" t="s">
        <v>17</v>
      </c>
      <c r="C402">
        <v>860</v>
      </c>
      <c r="D402" t="s">
        <v>670</v>
      </c>
      <c r="E402">
        <v>70</v>
      </c>
      <c r="F402" t="s">
        <v>676</v>
      </c>
    </row>
    <row r="403" spans="1:6">
      <c r="A403">
        <v>100</v>
      </c>
      <c r="B403" t="s">
        <v>17</v>
      </c>
      <c r="C403">
        <v>860</v>
      </c>
      <c r="D403" t="s">
        <v>670</v>
      </c>
      <c r="E403">
        <v>800</v>
      </c>
      <c r="F403" t="s">
        <v>677</v>
      </c>
    </row>
    <row r="404" spans="1:6">
      <c r="A404">
        <v>100</v>
      </c>
      <c r="B404" t="s">
        <v>17</v>
      </c>
      <c r="C404">
        <v>860</v>
      </c>
      <c r="D404" t="s">
        <v>670</v>
      </c>
      <c r="E404">
        <v>855</v>
      </c>
      <c r="F404" t="s">
        <v>678</v>
      </c>
    </row>
    <row r="405" spans="1:6">
      <c r="A405">
        <v>100</v>
      </c>
      <c r="B405" t="s">
        <v>17</v>
      </c>
      <c r="C405">
        <v>860</v>
      </c>
      <c r="D405" t="s">
        <v>670</v>
      </c>
      <c r="E405">
        <v>899</v>
      </c>
      <c r="F405" t="s">
        <v>679</v>
      </c>
    </row>
    <row r="406" spans="1:6">
      <c r="A406">
        <v>100</v>
      </c>
      <c r="B406" t="s">
        <v>17</v>
      </c>
      <c r="C406">
        <v>860</v>
      </c>
      <c r="D406" t="s">
        <v>670</v>
      </c>
      <c r="E406">
        <v>910</v>
      </c>
      <c r="F406" t="s">
        <v>680</v>
      </c>
    </row>
    <row r="407" spans="1:6">
      <c r="A407">
        <v>100</v>
      </c>
      <c r="B407" t="s">
        <v>17</v>
      </c>
      <c r="C407">
        <v>880</v>
      </c>
      <c r="D407" t="s">
        <v>681</v>
      </c>
      <c r="E407">
        <v>10</v>
      </c>
      <c r="F407" t="s">
        <v>682</v>
      </c>
    </row>
    <row r="408" spans="1:6">
      <c r="A408">
        <v>100</v>
      </c>
      <c r="B408" t="s">
        <v>17</v>
      </c>
      <c r="C408">
        <v>880</v>
      </c>
      <c r="D408" t="s">
        <v>681</v>
      </c>
      <c r="E408">
        <v>20</v>
      </c>
      <c r="F408" t="s">
        <v>683</v>
      </c>
    </row>
    <row r="409" spans="1:6">
      <c r="A409">
        <v>100</v>
      </c>
      <c r="B409" t="s">
        <v>17</v>
      </c>
      <c r="C409">
        <v>880</v>
      </c>
      <c r="D409" t="s">
        <v>681</v>
      </c>
      <c r="E409">
        <v>25</v>
      </c>
      <c r="F409" t="s">
        <v>684</v>
      </c>
    </row>
    <row r="410" spans="1:6">
      <c r="A410">
        <v>100</v>
      </c>
      <c r="B410" t="s">
        <v>17</v>
      </c>
      <c r="C410">
        <v>880</v>
      </c>
      <c r="D410" t="s">
        <v>681</v>
      </c>
      <c r="E410">
        <v>30</v>
      </c>
      <c r="F410" t="s">
        <v>685</v>
      </c>
    </row>
    <row r="411" spans="1:6">
      <c r="A411">
        <v>100</v>
      </c>
      <c r="B411" t="s">
        <v>17</v>
      </c>
      <c r="C411">
        <v>880</v>
      </c>
      <c r="D411" t="s">
        <v>681</v>
      </c>
      <c r="E411">
        <v>40</v>
      </c>
      <c r="F411" t="s">
        <v>686</v>
      </c>
    </row>
    <row r="412" spans="1:6">
      <c r="A412">
        <v>100</v>
      </c>
      <c r="B412" t="s">
        <v>17</v>
      </c>
      <c r="C412">
        <v>880</v>
      </c>
      <c r="D412" t="s">
        <v>681</v>
      </c>
      <c r="E412">
        <v>50</v>
      </c>
      <c r="F412" t="s">
        <v>687</v>
      </c>
    </row>
    <row r="413" spans="1:6">
      <c r="A413">
        <v>100</v>
      </c>
      <c r="B413" t="s">
        <v>17</v>
      </c>
      <c r="C413">
        <v>880</v>
      </c>
      <c r="D413" t="s">
        <v>681</v>
      </c>
      <c r="E413">
        <v>60</v>
      </c>
      <c r="F413" t="s">
        <v>688</v>
      </c>
    </row>
    <row r="414" spans="1:6">
      <c r="A414">
        <v>100</v>
      </c>
      <c r="B414" t="s">
        <v>17</v>
      </c>
      <c r="C414">
        <v>880</v>
      </c>
      <c r="D414" t="s">
        <v>681</v>
      </c>
      <c r="E414">
        <v>70</v>
      </c>
      <c r="F414" t="s">
        <v>689</v>
      </c>
    </row>
    <row r="415" spans="1:6">
      <c r="A415">
        <v>100</v>
      </c>
      <c r="B415" t="s">
        <v>17</v>
      </c>
      <c r="C415">
        <v>880</v>
      </c>
      <c r="D415" t="s">
        <v>681</v>
      </c>
      <c r="E415">
        <v>100</v>
      </c>
      <c r="F415" t="s">
        <v>690</v>
      </c>
    </row>
    <row r="416" spans="1:6">
      <c r="A416">
        <v>100</v>
      </c>
      <c r="B416" t="s">
        <v>17</v>
      </c>
      <c r="C416">
        <v>880</v>
      </c>
      <c r="D416" t="s">
        <v>681</v>
      </c>
      <c r="E416">
        <v>110</v>
      </c>
      <c r="F416" t="s">
        <v>691</v>
      </c>
    </row>
    <row r="417" spans="1:6">
      <c r="A417">
        <v>100</v>
      </c>
      <c r="B417" t="s">
        <v>17</v>
      </c>
      <c r="C417">
        <v>880</v>
      </c>
      <c r="D417" t="s">
        <v>681</v>
      </c>
      <c r="E417">
        <v>120</v>
      </c>
      <c r="F417" t="s">
        <v>692</v>
      </c>
    </row>
    <row r="418" spans="1:6">
      <c r="A418">
        <v>100</v>
      </c>
      <c r="B418" t="s">
        <v>17</v>
      </c>
      <c r="C418">
        <v>880</v>
      </c>
      <c r="D418" t="s">
        <v>681</v>
      </c>
      <c r="E418">
        <v>130</v>
      </c>
      <c r="F418" t="s">
        <v>693</v>
      </c>
    </row>
    <row r="419" spans="1:6">
      <c r="A419">
        <v>100</v>
      </c>
      <c r="B419" t="s">
        <v>17</v>
      </c>
      <c r="C419">
        <v>880</v>
      </c>
      <c r="D419" t="s">
        <v>681</v>
      </c>
      <c r="E419">
        <v>800</v>
      </c>
      <c r="F419" t="s">
        <v>694</v>
      </c>
    </row>
    <row r="420" spans="1:6">
      <c r="A420">
        <v>100</v>
      </c>
      <c r="B420" t="s">
        <v>17</v>
      </c>
      <c r="C420">
        <v>880</v>
      </c>
      <c r="D420" t="s">
        <v>681</v>
      </c>
      <c r="E420">
        <v>899</v>
      </c>
      <c r="F420" t="s">
        <v>695</v>
      </c>
    </row>
    <row r="421" spans="1:6">
      <c r="A421">
        <v>100</v>
      </c>
      <c r="B421" t="s">
        <v>17</v>
      </c>
      <c r="C421">
        <v>880</v>
      </c>
      <c r="D421" t="s">
        <v>681</v>
      </c>
      <c r="E421">
        <v>910</v>
      </c>
      <c r="F421" t="s">
        <v>696</v>
      </c>
    </row>
    <row r="422" spans="1:6">
      <c r="A422">
        <v>100</v>
      </c>
      <c r="B422" t="s">
        <v>17</v>
      </c>
      <c r="C422">
        <v>900</v>
      </c>
      <c r="D422" t="s">
        <v>697</v>
      </c>
      <c r="E422">
        <v>10</v>
      </c>
      <c r="F422" t="s">
        <v>698</v>
      </c>
    </row>
    <row r="423" spans="1:6">
      <c r="A423">
        <v>100</v>
      </c>
      <c r="B423" t="s">
        <v>17</v>
      </c>
      <c r="C423">
        <v>900</v>
      </c>
      <c r="D423" t="s">
        <v>697</v>
      </c>
      <c r="E423">
        <v>20</v>
      </c>
      <c r="F423" t="s">
        <v>699</v>
      </c>
    </row>
    <row r="424" spans="1:6">
      <c r="A424">
        <v>100</v>
      </c>
      <c r="B424" t="s">
        <v>17</v>
      </c>
      <c r="C424">
        <v>900</v>
      </c>
      <c r="D424" t="s">
        <v>697</v>
      </c>
      <c r="E424">
        <v>30</v>
      </c>
      <c r="F424" t="s">
        <v>700</v>
      </c>
    </row>
    <row r="425" spans="1:6">
      <c r="A425">
        <v>100</v>
      </c>
      <c r="B425" t="s">
        <v>17</v>
      </c>
      <c r="C425">
        <v>900</v>
      </c>
      <c r="D425" t="s">
        <v>697</v>
      </c>
      <c r="E425">
        <v>120</v>
      </c>
      <c r="F425" t="s">
        <v>701</v>
      </c>
    </row>
    <row r="426" spans="1:6">
      <c r="A426">
        <v>100</v>
      </c>
      <c r="B426" t="s">
        <v>17</v>
      </c>
      <c r="C426">
        <v>900</v>
      </c>
      <c r="D426" t="s">
        <v>697</v>
      </c>
      <c r="E426">
        <v>910</v>
      </c>
      <c r="F426" t="s">
        <v>702</v>
      </c>
    </row>
    <row r="427" spans="1:6">
      <c r="A427">
        <v>100</v>
      </c>
      <c r="B427" t="s">
        <v>17</v>
      </c>
      <c r="C427">
        <v>920</v>
      </c>
      <c r="D427" t="s">
        <v>703</v>
      </c>
      <c r="E427">
        <v>10</v>
      </c>
      <c r="F427" t="s">
        <v>704</v>
      </c>
    </row>
    <row r="428" spans="1:6">
      <c r="A428">
        <v>100</v>
      </c>
      <c r="B428" t="s">
        <v>17</v>
      </c>
      <c r="C428">
        <v>920</v>
      </c>
      <c r="D428" t="s">
        <v>703</v>
      </c>
      <c r="E428">
        <v>20</v>
      </c>
      <c r="F428" t="s">
        <v>705</v>
      </c>
    </row>
    <row r="429" spans="1:6">
      <c r="A429">
        <v>100</v>
      </c>
      <c r="B429" t="s">
        <v>17</v>
      </c>
      <c r="C429">
        <v>920</v>
      </c>
      <c r="D429" t="s">
        <v>703</v>
      </c>
      <c r="E429">
        <v>30</v>
      </c>
      <c r="F429" t="s">
        <v>706</v>
      </c>
    </row>
    <row r="430" spans="1:6">
      <c r="A430">
        <v>100</v>
      </c>
      <c r="B430" t="s">
        <v>17</v>
      </c>
      <c r="C430">
        <v>920</v>
      </c>
      <c r="D430" t="s">
        <v>703</v>
      </c>
      <c r="E430">
        <v>40</v>
      </c>
      <c r="F430" t="s">
        <v>707</v>
      </c>
    </row>
    <row r="431" spans="1:6">
      <c r="A431">
        <v>100</v>
      </c>
      <c r="B431" t="s">
        <v>17</v>
      </c>
      <c r="C431">
        <v>920</v>
      </c>
      <c r="D431" t="s">
        <v>703</v>
      </c>
      <c r="E431">
        <v>50</v>
      </c>
      <c r="F431" t="s">
        <v>708</v>
      </c>
    </row>
    <row r="432" spans="1:6">
      <c r="A432">
        <v>100</v>
      </c>
      <c r="B432" t="s">
        <v>17</v>
      </c>
      <c r="C432">
        <v>920</v>
      </c>
      <c r="D432" t="s">
        <v>703</v>
      </c>
      <c r="E432">
        <v>60</v>
      </c>
      <c r="F432" t="s">
        <v>709</v>
      </c>
    </row>
    <row r="433" spans="1:6">
      <c r="A433">
        <v>100</v>
      </c>
      <c r="B433" t="s">
        <v>17</v>
      </c>
      <c r="C433">
        <v>920</v>
      </c>
      <c r="D433" t="s">
        <v>703</v>
      </c>
      <c r="E433">
        <v>70</v>
      </c>
      <c r="F433" t="s">
        <v>710</v>
      </c>
    </row>
    <row r="434" spans="1:6">
      <c r="A434">
        <v>100</v>
      </c>
      <c r="B434" t="s">
        <v>17</v>
      </c>
      <c r="C434">
        <v>920</v>
      </c>
      <c r="D434" t="s">
        <v>703</v>
      </c>
      <c r="E434">
        <v>80</v>
      </c>
      <c r="F434" t="s">
        <v>711</v>
      </c>
    </row>
    <row r="435" spans="1:6">
      <c r="A435">
        <v>100</v>
      </c>
      <c r="B435" t="s">
        <v>17</v>
      </c>
      <c r="C435">
        <v>920</v>
      </c>
      <c r="D435" t="s">
        <v>703</v>
      </c>
      <c r="E435">
        <v>90</v>
      </c>
      <c r="F435" t="s">
        <v>712</v>
      </c>
    </row>
    <row r="436" spans="1:6">
      <c r="A436">
        <v>100</v>
      </c>
      <c r="B436" t="s">
        <v>17</v>
      </c>
      <c r="C436">
        <v>920</v>
      </c>
      <c r="D436" t="s">
        <v>703</v>
      </c>
      <c r="E436">
        <v>95</v>
      </c>
      <c r="F436" t="s">
        <v>713</v>
      </c>
    </row>
    <row r="437" spans="1:6">
      <c r="A437">
        <v>100</v>
      </c>
      <c r="B437" t="s">
        <v>17</v>
      </c>
      <c r="C437">
        <v>920</v>
      </c>
      <c r="D437" t="s">
        <v>703</v>
      </c>
      <c r="E437">
        <v>100</v>
      </c>
      <c r="F437" t="s">
        <v>714</v>
      </c>
    </row>
    <row r="438" spans="1:6">
      <c r="A438">
        <v>100</v>
      </c>
      <c r="B438" t="s">
        <v>17</v>
      </c>
      <c r="C438">
        <v>920</v>
      </c>
      <c r="D438" t="s">
        <v>703</v>
      </c>
      <c r="E438">
        <v>105</v>
      </c>
      <c r="F438" t="s">
        <v>715</v>
      </c>
    </row>
    <row r="439" spans="1:6">
      <c r="A439">
        <v>100</v>
      </c>
      <c r="B439" t="s">
        <v>17</v>
      </c>
      <c r="C439">
        <v>920</v>
      </c>
      <c r="D439" t="s">
        <v>703</v>
      </c>
      <c r="E439">
        <v>230</v>
      </c>
      <c r="F439" t="s">
        <v>716</v>
      </c>
    </row>
    <row r="440" spans="1:6">
      <c r="A440">
        <v>100</v>
      </c>
      <c r="B440" t="s">
        <v>17</v>
      </c>
      <c r="C440">
        <v>920</v>
      </c>
      <c r="D440" t="s">
        <v>703</v>
      </c>
      <c r="E440">
        <v>800</v>
      </c>
      <c r="F440" t="s">
        <v>717</v>
      </c>
    </row>
    <row r="441" spans="1:6">
      <c r="A441">
        <v>100</v>
      </c>
      <c r="B441" t="s">
        <v>17</v>
      </c>
      <c r="C441">
        <v>920</v>
      </c>
      <c r="D441" t="s">
        <v>703</v>
      </c>
      <c r="E441">
        <v>855</v>
      </c>
      <c r="F441" t="s">
        <v>718</v>
      </c>
    </row>
    <row r="442" spans="1:6">
      <c r="A442">
        <v>100</v>
      </c>
      <c r="B442" t="s">
        <v>17</v>
      </c>
      <c r="C442">
        <v>920</v>
      </c>
      <c r="D442" t="s">
        <v>703</v>
      </c>
      <c r="E442">
        <v>899</v>
      </c>
      <c r="F442" t="s">
        <v>719</v>
      </c>
    </row>
    <row r="443" spans="1:6">
      <c r="A443">
        <v>100</v>
      </c>
      <c r="B443" t="s">
        <v>17</v>
      </c>
      <c r="C443">
        <v>920</v>
      </c>
      <c r="D443" t="s">
        <v>703</v>
      </c>
      <c r="E443">
        <v>910</v>
      </c>
      <c r="F443" t="s">
        <v>720</v>
      </c>
    </row>
    <row r="444" spans="1:6">
      <c r="A444">
        <v>100</v>
      </c>
      <c r="B444" t="s">
        <v>17</v>
      </c>
      <c r="C444">
        <v>940</v>
      </c>
      <c r="D444" t="s">
        <v>721</v>
      </c>
      <c r="E444">
        <v>10</v>
      </c>
      <c r="F444" t="s">
        <v>722</v>
      </c>
    </row>
    <row r="445" spans="1:6">
      <c r="A445">
        <v>100</v>
      </c>
      <c r="B445" t="s">
        <v>17</v>
      </c>
      <c r="C445">
        <v>940</v>
      </c>
      <c r="D445" t="s">
        <v>721</v>
      </c>
      <c r="E445">
        <v>20</v>
      </c>
      <c r="F445" t="s">
        <v>723</v>
      </c>
    </row>
    <row r="446" spans="1:6">
      <c r="A446">
        <v>100</v>
      </c>
      <c r="B446" t="s">
        <v>17</v>
      </c>
      <c r="C446">
        <v>940</v>
      </c>
      <c r="D446" t="s">
        <v>721</v>
      </c>
      <c r="E446">
        <v>800</v>
      </c>
      <c r="F446" t="s">
        <v>724</v>
      </c>
    </row>
    <row r="447" spans="1:6">
      <c r="A447">
        <v>100</v>
      </c>
      <c r="B447" t="s">
        <v>17</v>
      </c>
      <c r="C447">
        <v>940</v>
      </c>
      <c r="D447" t="s">
        <v>721</v>
      </c>
      <c r="E447">
        <v>855</v>
      </c>
      <c r="F447" t="s">
        <v>725</v>
      </c>
    </row>
    <row r="448" spans="1:6">
      <c r="A448">
        <v>100</v>
      </c>
      <c r="B448" t="s">
        <v>17</v>
      </c>
      <c r="C448">
        <v>940</v>
      </c>
      <c r="D448" t="s">
        <v>721</v>
      </c>
      <c r="E448">
        <v>899</v>
      </c>
      <c r="F448" t="s">
        <v>726</v>
      </c>
    </row>
    <row r="449" spans="1:6">
      <c r="A449">
        <v>100</v>
      </c>
      <c r="B449" t="s">
        <v>17</v>
      </c>
      <c r="C449">
        <v>940</v>
      </c>
      <c r="D449" t="s">
        <v>721</v>
      </c>
      <c r="E449">
        <v>910</v>
      </c>
      <c r="F449" t="s">
        <v>727</v>
      </c>
    </row>
    <row r="450" spans="1:6">
      <c r="A450">
        <v>100</v>
      </c>
      <c r="B450" t="s">
        <v>17</v>
      </c>
      <c r="C450">
        <v>945</v>
      </c>
      <c r="D450" t="s">
        <v>728</v>
      </c>
      <c r="E450">
        <v>100</v>
      </c>
      <c r="F450" t="s">
        <v>729</v>
      </c>
    </row>
    <row r="451" spans="1:6">
      <c r="A451">
        <v>100</v>
      </c>
      <c r="B451" t="s">
        <v>17</v>
      </c>
      <c r="C451">
        <v>945</v>
      </c>
      <c r="D451" t="s">
        <v>728</v>
      </c>
      <c r="E451">
        <v>110</v>
      </c>
      <c r="F451" t="s">
        <v>730</v>
      </c>
    </row>
    <row r="452" spans="1:6">
      <c r="A452">
        <v>100</v>
      </c>
      <c r="B452" t="s">
        <v>17</v>
      </c>
      <c r="C452">
        <v>945</v>
      </c>
      <c r="D452" t="s">
        <v>728</v>
      </c>
      <c r="E452">
        <v>910</v>
      </c>
      <c r="F452" t="s">
        <v>731</v>
      </c>
    </row>
    <row r="453" spans="1:6">
      <c r="A453">
        <v>100</v>
      </c>
      <c r="B453" t="s">
        <v>17</v>
      </c>
      <c r="C453">
        <v>946</v>
      </c>
      <c r="D453" t="s">
        <v>732</v>
      </c>
      <c r="E453">
        <v>10</v>
      </c>
      <c r="F453" t="s">
        <v>733</v>
      </c>
    </row>
    <row r="454" spans="1:6">
      <c r="A454">
        <v>100</v>
      </c>
      <c r="B454" t="s">
        <v>17</v>
      </c>
      <c r="C454">
        <v>946</v>
      </c>
      <c r="D454" t="s">
        <v>732</v>
      </c>
      <c r="E454">
        <v>20</v>
      </c>
      <c r="F454" t="s">
        <v>734</v>
      </c>
    </row>
    <row r="455" spans="1:6">
      <c r="A455">
        <v>100</v>
      </c>
      <c r="B455" t="s">
        <v>17</v>
      </c>
      <c r="C455">
        <v>946</v>
      </c>
      <c r="D455" t="s">
        <v>732</v>
      </c>
      <c r="E455">
        <v>30</v>
      </c>
      <c r="F455" t="s">
        <v>735</v>
      </c>
    </row>
    <row r="456" spans="1:6">
      <c r="A456">
        <v>100</v>
      </c>
      <c r="B456" t="s">
        <v>17</v>
      </c>
      <c r="C456">
        <v>946</v>
      </c>
      <c r="D456" t="s">
        <v>732</v>
      </c>
      <c r="E456">
        <v>40</v>
      </c>
      <c r="F456" t="s">
        <v>736</v>
      </c>
    </row>
    <row r="457" spans="1:6">
      <c r="A457">
        <v>100</v>
      </c>
      <c r="B457" t="s">
        <v>17</v>
      </c>
      <c r="C457">
        <v>960</v>
      </c>
      <c r="D457" t="s">
        <v>737</v>
      </c>
      <c r="E457">
        <v>10</v>
      </c>
      <c r="F457" t="s">
        <v>738</v>
      </c>
    </row>
    <row r="458" spans="1:6">
      <c r="A458">
        <v>100</v>
      </c>
      <c r="B458" t="s">
        <v>17</v>
      </c>
      <c r="C458">
        <v>960</v>
      </c>
      <c r="D458" t="s">
        <v>737</v>
      </c>
      <c r="E458">
        <v>20</v>
      </c>
      <c r="F458" t="s">
        <v>739</v>
      </c>
    </row>
    <row r="459" spans="1:6">
      <c r="A459">
        <v>100</v>
      </c>
      <c r="B459" t="s">
        <v>17</v>
      </c>
      <c r="C459">
        <v>960</v>
      </c>
      <c r="D459" t="s">
        <v>737</v>
      </c>
      <c r="E459">
        <v>899</v>
      </c>
      <c r="F459" t="s">
        <v>740</v>
      </c>
    </row>
    <row r="460" spans="1:6">
      <c r="A460">
        <v>100</v>
      </c>
      <c r="B460" t="s">
        <v>17</v>
      </c>
      <c r="C460">
        <v>960</v>
      </c>
      <c r="D460" t="s">
        <v>737</v>
      </c>
      <c r="E460">
        <v>910</v>
      </c>
      <c r="F460" t="s">
        <v>741</v>
      </c>
    </row>
    <row r="461" spans="1:6">
      <c r="A461">
        <v>100</v>
      </c>
      <c r="B461" t="s">
        <v>17</v>
      </c>
      <c r="C461">
        <v>980</v>
      </c>
      <c r="D461" t="s">
        <v>742</v>
      </c>
      <c r="E461">
        <v>10</v>
      </c>
      <c r="F461" t="s">
        <v>743</v>
      </c>
    </row>
    <row r="462" spans="1:6">
      <c r="A462">
        <v>100</v>
      </c>
      <c r="B462" t="s">
        <v>17</v>
      </c>
      <c r="C462">
        <v>980</v>
      </c>
      <c r="D462" t="s">
        <v>742</v>
      </c>
      <c r="E462">
        <v>20</v>
      </c>
      <c r="F462" t="s">
        <v>744</v>
      </c>
    </row>
    <row r="463" spans="1:6">
      <c r="A463">
        <v>100</v>
      </c>
      <c r="B463" t="s">
        <v>17</v>
      </c>
      <c r="C463">
        <v>980</v>
      </c>
      <c r="D463" t="s">
        <v>742</v>
      </c>
      <c r="E463">
        <v>30</v>
      </c>
      <c r="F463" t="s">
        <v>745</v>
      </c>
    </row>
    <row r="464" spans="1:6">
      <c r="A464">
        <v>100</v>
      </c>
      <c r="B464" t="s">
        <v>17</v>
      </c>
      <c r="C464">
        <v>980</v>
      </c>
      <c r="D464" t="s">
        <v>742</v>
      </c>
      <c r="E464">
        <v>800</v>
      </c>
      <c r="F464" t="s">
        <v>746</v>
      </c>
    </row>
    <row r="465" spans="1:6">
      <c r="A465">
        <v>100</v>
      </c>
      <c r="B465" t="s">
        <v>17</v>
      </c>
      <c r="C465">
        <v>980</v>
      </c>
      <c r="D465" t="s">
        <v>742</v>
      </c>
      <c r="E465">
        <v>899</v>
      </c>
      <c r="F465" t="s">
        <v>747</v>
      </c>
    </row>
    <row r="466" spans="1:6">
      <c r="A466">
        <v>100</v>
      </c>
      <c r="B466" t="s">
        <v>17</v>
      </c>
      <c r="C466">
        <v>980</v>
      </c>
      <c r="D466" t="s">
        <v>742</v>
      </c>
      <c r="E466">
        <v>910</v>
      </c>
      <c r="F466" t="s">
        <v>748</v>
      </c>
    </row>
    <row r="467" spans="1:6">
      <c r="A467">
        <v>100</v>
      </c>
      <c r="B467" t="s">
        <v>17</v>
      </c>
      <c r="C467">
        <v>985</v>
      </c>
      <c r="D467" t="s">
        <v>749</v>
      </c>
      <c r="E467">
        <v>10</v>
      </c>
      <c r="F467" t="s">
        <v>750</v>
      </c>
    </row>
    <row r="468" spans="1:6">
      <c r="A468">
        <v>100</v>
      </c>
      <c r="B468" t="s">
        <v>17</v>
      </c>
      <c r="C468">
        <v>985</v>
      </c>
      <c r="D468" t="s">
        <v>749</v>
      </c>
      <c r="E468">
        <v>20</v>
      </c>
      <c r="F468" t="s">
        <v>751</v>
      </c>
    </row>
    <row r="469" spans="1:6">
      <c r="A469">
        <v>100</v>
      </c>
      <c r="B469" t="s">
        <v>17</v>
      </c>
      <c r="C469">
        <v>985</v>
      </c>
      <c r="D469" t="s">
        <v>749</v>
      </c>
      <c r="E469">
        <v>30</v>
      </c>
      <c r="F469" t="s">
        <v>752</v>
      </c>
    </row>
    <row r="470" spans="1:6">
      <c r="A470">
        <v>100</v>
      </c>
      <c r="B470" t="s">
        <v>17</v>
      </c>
      <c r="C470">
        <v>985</v>
      </c>
      <c r="D470" t="s">
        <v>749</v>
      </c>
      <c r="E470">
        <v>40</v>
      </c>
      <c r="F470" t="s">
        <v>753</v>
      </c>
    </row>
    <row r="471" spans="1:6">
      <c r="A471">
        <v>100</v>
      </c>
      <c r="B471" t="s">
        <v>17</v>
      </c>
      <c r="C471">
        <v>985</v>
      </c>
      <c r="D471" t="s">
        <v>749</v>
      </c>
      <c r="E471">
        <v>50</v>
      </c>
      <c r="F471" t="s">
        <v>754</v>
      </c>
    </row>
    <row r="472" spans="1:6">
      <c r="A472">
        <v>100</v>
      </c>
      <c r="B472" t="s">
        <v>17</v>
      </c>
      <c r="C472">
        <v>985</v>
      </c>
      <c r="D472" t="s">
        <v>749</v>
      </c>
      <c r="E472">
        <v>60</v>
      </c>
      <c r="F472" t="s">
        <v>755</v>
      </c>
    </row>
    <row r="473" spans="1:6">
      <c r="A473">
        <v>100</v>
      </c>
      <c r="B473" t="s">
        <v>17</v>
      </c>
      <c r="C473">
        <v>985</v>
      </c>
      <c r="D473" t="s">
        <v>749</v>
      </c>
      <c r="E473">
        <v>70</v>
      </c>
      <c r="F473" t="s">
        <v>756</v>
      </c>
    </row>
    <row r="474" spans="1:6">
      <c r="A474">
        <v>100</v>
      </c>
      <c r="B474" t="s">
        <v>17</v>
      </c>
      <c r="C474">
        <v>985</v>
      </c>
      <c r="D474" t="s">
        <v>749</v>
      </c>
      <c r="E474">
        <v>910</v>
      </c>
      <c r="F474" t="s">
        <v>757</v>
      </c>
    </row>
    <row r="475" spans="1:6">
      <c r="A475">
        <v>100</v>
      </c>
      <c r="B475" t="s">
        <v>17</v>
      </c>
      <c r="C475">
        <v>1000</v>
      </c>
      <c r="D475" t="s">
        <v>758</v>
      </c>
      <c r="E475">
        <v>10</v>
      </c>
      <c r="F475" t="s">
        <v>759</v>
      </c>
    </row>
    <row r="476" spans="1:6">
      <c r="A476">
        <v>100</v>
      </c>
      <c r="B476" t="s">
        <v>17</v>
      </c>
      <c r="C476">
        <v>1000</v>
      </c>
      <c r="D476" t="s">
        <v>758</v>
      </c>
      <c r="E476">
        <v>20</v>
      </c>
      <c r="F476" t="s">
        <v>760</v>
      </c>
    </row>
    <row r="477" spans="1:6">
      <c r="A477">
        <v>100</v>
      </c>
      <c r="B477" t="s">
        <v>17</v>
      </c>
      <c r="C477">
        <v>1000</v>
      </c>
      <c r="D477" t="s">
        <v>758</v>
      </c>
      <c r="E477">
        <v>30</v>
      </c>
      <c r="F477" t="s">
        <v>761</v>
      </c>
    </row>
    <row r="478" spans="1:6">
      <c r="A478">
        <v>100</v>
      </c>
      <c r="B478" t="s">
        <v>17</v>
      </c>
      <c r="C478">
        <v>1000</v>
      </c>
      <c r="D478" t="s">
        <v>758</v>
      </c>
      <c r="E478">
        <v>40</v>
      </c>
      <c r="F478" t="s">
        <v>762</v>
      </c>
    </row>
    <row r="479" spans="1:6">
      <c r="A479">
        <v>100</v>
      </c>
      <c r="B479" t="s">
        <v>17</v>
      </c>
      <c r="C479">
        <v>1000</v>
      </c>
      <c r="D479" t="s">
        <v>758</v>
      </c>
      <c r="E479">
        <v>899</v>
      </c>
      <c r="F479" t="s">
        <v>763</v>
      </c>
    </row>
    <row r="480" spans="1:6">
      <c r="A480">
        <v>100</v>
      </c>
      <c r="B480" t="s">
        <v>17</v>
      </c>
      <c r="C480">
        <v>1000</v>
      </c>
      <c r="D480" t="s">
        <v>758</v>
      </c>
      <c r="E480">
        <v>910</v>
      </c>
      <c r="F480" t="s">
        <v>764</v>
      </c>
    </row>
    <row r="481" spans="1:6">
      <c r="A481">
        <v>100</v>
      </c>
      <c r="B481" t="s">
        <v>17</v>
      </c>
      <c r="C481">
        <v>1000</v>
      </c>
      <c r="D481" t="s">
        <v>758</v>
      </c>
      <c r="E481">
        <v>995</v>
      </c>
      <c r="F481" t="s">
        <v>765</v>
      </c>
    </row>
    <row r="482" spans="1:6">
      <c r="A482">
        <v>100</v>
      </c>
      <c r="B482" t="s">
        <v>17</v>
      </c>
      <c r="C482">
        <v>1020</v>
      </c>
      <c r="D482" t="s">
        <v>766</v>
      </c>
      <c r="E482">
        <v>10</v>
      </c>
      <c r="F482" t="s">
        <v>767</v>
      </c>
    </row>
    <row r="483" spans="1:6">
      <c r="A483">
        <v>100</v>
      </c>
      <c r="B483" t="s">
        <v>17</v>
      </c>
      <c r="C483">
        <v>1020</v>
      </c>
      <c r="D483" t="s">
        <v>766</v>
      </c>
      <c r="E483">
        <v>20</v>
      </c>
      <c r="F483" t="s">
        <v>768</v>
      </c>
    </row>
    <row r="484" spans="1:6">
      <c r="A484">
        <v>100</v>
      </c>
      <c r="B484" t="s">
        <v>17</v>
      </c>
      <c r="C484">
        <v>1020</v>
      </c>
      <c r="D484" t="s">
        <v>766</v>
      </c>
      <c r="E484">
        <v>30</v>
      </c>
      <c r="F484" t="s">
        <v>769</v>
      </c>
    </row>
    <row r="485" spans="1:6">
      <c r="A485">
        <v>100</v>
      </c>
      <c r="B485" t="s">
        <v>17</v>
      </c>
      <c r="C485">
        <v>1020</v>
      </c>
      <c r="D485" t="s">
        <v>766</v>
      </c>
      <c r="E485">
        <v>40</v>
      </c>
      <c r="F485" t="s">
        <v>770</v>
      </c>
    </row>
    <row r="486" spans="1:6">
      <c r="A486">
        <v>100</v>
      </c>
      <c r="B486" t="s">
        <v>17</v>
      </c>
      <c r="C486">
        <v>1020</v>
      </c>
      <c r="D486" t="s">
        <v>766</v>
      </c>
      <c r="E486">
        <v>50</v>
      </c>
      <c r="F486" t="s">
        <v>771</v>
      </c>
    </row>
    <row r="487" spans="1:6">
      <c r="A487">
        <v>100</v>
      </c>
      <c r="B487" t="s">
        <v>17</v>
      </c>
      <c r="C487">
        <v>1020</v>
      </c>
      <c r="D487" t="s">
        <v>766</v>
      </c>
      <c r="E487">
        <v>60</v>
      </c>
      <c r="F487" t="s">
        <v>772</v>
      </c>
    </row>
    <row r="488" spans="1:6">
      <c r="A488">
        <v>100</v>
      </c>
      <c r="B488" t="s">
        <v>17</v>
      </c>
      <c r="C488">
        <v>1020</v>
      </c>
      <c r="D488" t="s">
        <v>766</v>
      </c>
      <c r="E488">
        <v>899</v>
      </c>
      <c r="F488" t="s">
        <v>773</v>
      </c>
    </row>
    <row r="489" spans="1:6">
      <c r="A489">
        <v>100</v>
      </c>
      <c r="B489" t="s">
        <v>17</v>
      </c>
      <c r="C489">
        <v>1020</v>
      </c>
      <c r="D489" t="s">
        <v>766</v>
      </c>
      <c r="E489">
        <v>910</v>
      </c>
      <c r="F489" t="s">
        <v>774</v>
      </c>
    </row>
    <row r="490" spans="1:6">
      <c r="A490">
        <v>100</v>
      </c>
      <c r="B490" t="s">
        <v>17</v>
      </c>
      <c r="C490">
        <v>1040</v>
      </c>
      <c r="D490" t="s">
        <v>775</v>
      </c>
      <c r="E490">
        <v>10</v>
      </c>
      <c r="F490" t="s">
        <v>776</v>
      </c>
    </row>
    <row r="491" spans="1:6">
      <c r="A491">
        <v>100</v>
      </c>
      <c r="B491" t="s">
        <v>17</v>
      </c>
      <c r="C491">
        <v>1040</v>
      </c>
      <c r="D491" t="s">
        <v>775</v>
      </c>
      <c r="E491">
        <v>20</v>
      </c>
      <c r="F491" t="s">
        <v>777</v>
      </c>
    </row>
    <row r="492" spans="1:6">
      <c r="A492">
        <v>100</v>
      </c>
      <c r="B492" t="s">
        <v>17</v>
      </c>
      <c r="C492">
        <v>1040</v>
      </c>
      <c r="D492" t="s">
        <v>775</v>
      </c>
      <c r="E492">
        <v>30</v>
      </c>
      <c r="F492" t="s">
        <v>778</v>
      </c>
    </row>
    <row r="493" spans="1:6">
      <c r="A493">
        <v>100</v>
      </c>
      <c r="B493" t="s">
        <v>17</v>
      </c>
      <c r="C493">
        <v>1040</v>
      </c>
      <c r="D493" t="s">
        <v>775</v>
      </c>
      <c r="E493">
        <v>899</v>
      </c>
      <c r="F493" t="s">
        <v>779</v>
      </c>
    </row>
    <row r="494" spans="1:6">
      <c r="A494">
        <v>100</v>
      </c>
      <c r="B494" t="s">
        <v>17</v>
      </c>
      <c r="C494">
        <v>1040</v>
      </c>
      <c r="D494" t="s">
        <v>775</v>
      </c>
      <c r="E494">
        <v>910</v>
      </c>
      <c r="F494" t="s">
        <v>780</v>
      </c>
    </row>
    <row r="495" spans="1:6">
      <c r="A495">
        <v>100</v>
      </c>
      <c r="B495" t="s">
        <v>17</v>
      </c>
      <c r="C495">
        <v>1040</v>
      </c>
      <c r="D495" t="s">
        <v>775</v>
      </c>
      <c r="E495">
        <v>995</v>
      </c>
      <c r="F495" t="s">
        <v>781</v>
      </c>
    </row>
    <row r="496" spans="1:6">
      <c r="A496">
        <v>100</v>
      </c>
      <c r="B496" t="s">
        <v>17</v>
      </c>
      <c r="C496">
        <v>1040</v>
      </c>
      <c r="D496" t="s">
        <v>775</v>
      </c>
      <c r="E496">
        <v>998</v>
      </c>
      <c r="F496" t="s">
        <v>782</v>
      </c>
    </row>
    <row r="497" spans="1:6">
      <c r="A497">
        <v>100</v>
      </c>
      <c r="B497" t="s">
        <v>17</v>
      </c>
      <c r="C497">
        <v>1060</v>
      </c>
      <c r="D497" t="s">
        <v>783</v>
      </c>
      <c r="E497">
        <v>10</v>
      </c>
      <c r="F497" t="s">
        <v>784</v>
      </c>
    </row>
    <row r="498" spans="1:6">
      <c r="A498">
        <v>100</v>
      </c>
      <c r="B498" t="s">
        <v>17</v>
      </c>
      <c r="C498">
        <v>1060</v>
      </c>
      <c r="D498" t="s">
        <v>783</v>
      </c>
      <c r="E498">
        <v>20</v>
      </c>
      <c r="F498" t="s">
        <v>785</v>
      </c>
    </row>
    <row r="499" spans="1:6">
      <c r="A499">
        <v>100</v>
      </c>
      <c r="B499" t="s">
        <v>17</v>
      </c>
      <c r="C499">
        <v>1060</v>
      </c>
      <c r="D499" t="s">
        <v>783</v>
      </c>
      <c r="E499">
        <v>30</v>
      </c>
      <c r="F499" t="s">
        <v>786</v>
      </c>
    </row>
    <row r="500" spans="1:6">
      <c r="A500">
        <v>100</v>
      </c>
      <c r="B500" t="s">
        <v>17</v>
      </c>
      <c r="C500">
        <v>1060</v>
      </c>
      <c r="D500" t="s">
        <v>783</v>
      </c>
      <c r="E500">
        <v>50</v>
      </c>
      <c r="F500" t="s">
        <v>787</v>
      </c>
    </row>
    <row r="501" spans="1:6">
      <c r="A501">
        <v>100</v>
      </c>
      <c r="B501" t="s">
        <v>17</v>
      </c>
      <c r="C501">
        <v>1060</v>
      </c>
      <c r="D501" t="s">
        <v>783</v>
      </c>
      <c r="E501">
        <v>500</v>
      </c>
      <c r="F501" t="s">
        <v>788</v>
      </c>
    </row>
    <row r="502" spans="1:6">
      <c r="A502">
        <v>100</v>
      </c>
      <c r="B502" t="s">
        <v>17</v>
      </c>
      <c r="C502">
        <v>1060</v>
      </c>
      <c r="D502" t="s">
        <v>783</v>
      </c>
      <c r="E502">
        <v>800</v>
      </c>
      <c r="F502" t="s">
        <v>789</v>
      </c>
    </row>
    <row r="503" spans="1:6">
      <c r="A503">
        <v>100</v>
      </c>
      <c r="B503" t="s">
        <v>17</v>
      </c>
      <c r="C503">
        <v>1060</v>
      </c>
      <c r="D503" t="s">
        <v>783</v>
      </c>
      <c r="E503">
        <v>899</v>
      </c>
      <c r="F503" t="s">
        <v>790</v>
      </c>
    </row>
    <row r="504" spans="1:6">
      <c r="A504">
        <v>100</v>
      </c>
      <c r="B504" t="s">
        <v>17</v>
      </c>
      <c r="C504">
        <v>1060</v>
      </c>
      <c r="D504" t="s">
        <v>783</v>
      </c>
      <c r="E504">
        <v>910</v>
      </c>
      <c r="F504" t="s">
        <v>791</v>
      </c>
    </row>
    <row r="505" spans="1:6">
      <c r="A505">
        <v>100</v>
      </c>
      <c r="B505" t="s">
        <v>17</v>
      </c>
      <c r="C505">
        <v>1080</v>
      </c>
      <c r="D505" t="s">
        <v>792</v>
      </c>
      <c r="E505">
        <v>10</v>
      </c>
      <c r="F505" t="s">
        <v>793</v>
      </c>
    </row>
    <row r="506" spans="1:6">
      <c r="A506">
        <v>100</v>
      </c>
      <c r="B506" t="s">
        <v>17</v>
      </c>
      <c r="C506">
        <v>1080</v>
      </c>
      <c r="D506" t="s">
        <v>792</v>
      </c>
      <c r="E506">
        <v>20</v>
      </c>
      <c r="F506" t="s">
        <v>794</v>
      </c>
    </row>
    <row r="507" spans="1:6">
      <c r="A507">
        <v>100</v>
      </c>
      <c r="B507" t="s">
        <v>17</v>
      </c>
      <c r="C507">
        <v>1080</v>
      </c>
      <c r="D507" t="s">
        <v>792</v>
      </c>
      <c r="E507">
        <v>30</v>
      </c>
      <c r="F507" t="s">
        <v>795</v>
      </c>
    </row>
    <row r="508" spans="1:6">
      <c r="A508">
        <v>100</v>
      </c>
      <c r="B508" t="s">
        <v>17</v>
      </c>
      <c r="C508">
        <v>1080</v>
      </c>
      <c r="D508" t="s">
        <v>792</v>
      </c>
      <c r="E508">
        <v>40</v>
      </c>
      <c r="F508" t="s">
        <v>796</v>
      </c>
    </row>
    <row r="509" spans="1:6">
      <c r="A509">
        <v>100</v>
      </c>
      <c r="B509" t="s">
        <v>17</v>
      </c>
      <c r="C509">
        <v>1080</v>
      </c>
      <c r="D509" t="s">
        <v>792</v>
      </c>
      <c r="E509">
        <v>50</v>
      </c>
      <c r="F509" t="s">
        <v>797</v>
      </c>
    </row>
    <row r="510" spans="1:6">
      <c r="A510">
        <v>100</v>
      </c>
      <c r="B510" t="s">
        <v>17</v>
      </c>
      <c r="C510">
        <v>1080</v>
      </c>
      <c r="D510" t="s">
        <v>792</v>
      </c>
      <c r="E510">
        <v>60</v>
      </c>
      <c r="F510" t="s">
        <v>798</v>
      </c>
    </row>
    <row r="511" spans="1:6">
      <c r="A511">
        <v>100</v>
      </c>
      <c r="B511" t="s">
        <v>17</v>
      </c>
      <c r="C511">
        <v>1080</v>
      </c>
      <c r="D511" t="s">
        <v>792</v>
      </c>
      <c r="E511">
        <v>910</v>
      </c>
      <c r="F511" t="s">
        <v>799</v>
      </c>
    </row>
    <row r="512" spans="1:6">
      <c r="A512">
        <v>100</v>
      </c>
      <c r="B512" t="s">
        <v>17</v>
      </c>
      <c r="C512">
        <v>1098</v>
      </c>
      <c r="D512" t="s">
        <v>800</v>
      </c>
      <c r="E512">
        <v>10</v>
      </c>
      <c r="F512" t="s">
        <v>800</v>
      </c>
    </row>
    <row r="513" spans="1:6">
      <c r="A513">
        <v>100</v>
      </c>
      <c r="B513" t="s">
        <v>17</v>
      </c>
      <c r="C513">
        <v>1100</v>
      </c>
      <c r="D513" t="s">
        <v>801</v>
      </c>
      <c r="E513">
        <v>10</v>
      </c>
      <c r="F513" t="s">
        <v>802</v>
      </c>
    </row>
    <row r="514" spans="1:6">
      <c r="A514">
        <v>100</v>
      </c>
      <c r="B514" t="s">
        <v>17</v>
      </c>
      <c r="C514">
        <v>1100</v>
      </c>
      <c r="D514" t="s">
        <v>801</v>
      </c>
      <c r="E514">
        <v>15</v>
      </c>
      <c r="F514" t="s">
        <v>803</v>
      </c>
    </row>
    <row r="515" spans="1:6">
      <c r="A515">
        <v>100</v>
      </c>
      <c r="B515" t="s">
        <v>17</v>
      </c>
      <c r="C515">
        <v>1100</v>
      </c>
      <c r="D515" t="s">
        <v>801</v>
      </c>
      <c r="E515">
        <v>20</v>
      </c>
      <c r="F515" t="s">
        <v>804</v>
      </c>
    </row>
    <row r="516" spans="1:6">
      <c r="A516">
        <v>100</v>
      </c>
      <c r="B516" t="s">
        <v>17</v>
      </c>
      <c r="C516">
        <v>1100</v>
      </c>
      <c r="D516" t="s">
        <v>801</v>
      </c>
      <c r="E516">
        <v>30</v>
      </c>
      <c r="F516" t="s">
        <v>805</v>
      </c>
    </row>
    <row r="517" spans="1:6">
      <c r="A517">
        <v>100</v>
      </c>
      <c r="B517" t="s">
        <v>17</v>
      </c>
      <c r="C517">
        <v>1100</v>
      </c>
      <c r="D517" t="s">
        <v>801</v>
      </c>
      <c r="E517">
        <v>40</v>
      </c>
      <c r="F517" t="s">
        <v>806</v>
      </c>
    </row>
    <row r="518" spans="1:6">
      <c r="A518">
        <v>100</v>
      </c>
      <c r="B518" t="s">
        <v>17</v>
      </c>
      <c r="C518">
        <v>1100</v>
      </c>
      <c r="D518" t="s">
        <v>801</v>
      </c>
      <c r="E518">
        <v>50</v>
      </c>
      <c r="F518" t="s">
        <v>807</v>
      </c>
    </row>
    <row r="519" spans="1:6">
      <c r="A519">
        <v>100</v>
      </c>
      <c r="B519" t="s">
        <v>17</v>
      </c>
      <c r="C519">
        <v>1100</v>
      </c>
      <c r="D519" t="s">
        <v>801</v>
      </c>
      <c r="E519">
        <v>60</v>
      </c>
      <c r="F519" t="s">
        <v>808</v>
      </c>
    </row>
    <row r="520" spans="1:6">
      <c r="A520">
        <v>100</v>
      </c>
      <c r="B520" t="s">
        <v>17</v>
      </c>
      <c r="C520">
        <v>1100</v>
      </c>
      <c r="D520" t="s">
        <v>801</v>
      </c>
      <c r="E520">
        <v>65</v>
      </c>
      <c r="F520" t="s">
        <v>809</v>
      </c>
    </row>
    <row r="521" spans="1:6">
      <c r="A521">
        <v>100</v>
      </c>
      <c r="B521" t="s">
        <v>17</v>
      </c>
      <c r="C521">
        <v>1100</v>
      </c>
      <c r="D521" t="s">
        <v>801</v>
      </c>
      <c r="E521">
        <v>70</v>
      </c>
      <c r="F521" t="s">
        <v>810</v>
      </c>
    </row>
    <row r="522" spans="1:6">
      <c r="A522">
        <v>100</v>
      </c>
      <c r="B522" t="s">
        <v>17</v>
      </c>
      <c r="C522">
        <v>1100</v>
      </c>
      <c r="D522" t="s">
        <v>801</v>
      </c>
      <c r="E522">
        <v>80</v>
      </c>
      <c r="F522" t="s">
        <v>811</v>
      </c>
    </row>
    <row r="523" spans="1:6">
      <c r="A523">
        <v>100</v>
      </c>
      <c r="B523" t="s">
        <v>17</v>
      </c>
      <c r="C523">
        <v>1100</v>
      </c>
      <c r="D523" t="s">
        <v>801</v>
      </c>
      <c r="E523">
        <v>90</v>
      </c>
      <c r="F523" t="s">
        <v>812</v>
      </c>
    </row>
    <row r="524" spans="1:6">
      <c r="A524">
        <v>100</v>
      </c>
      <c r="B524" t="s">
        <v>17</v>
      </c>
      <c r="C524">
        <v>1100</v>
      </c>
      <c r="D524" t="s">
        <v>801</v>
      </c>
      <c r="E524">
        <v>800</v>
      </c>
      <c r="F524" t="s">
        <v>813</v>
      </c>
    </row>
    <row r="525" spans="1:6">
      <c r="A525">
        <v>100</v>
      </c>
      <c r="B525" t="s">
        <v>17</v>
      </c>
      <c r="C525">
        <v>1100</v>
      </c>
      <c r="D525" t="s">
        <v>801</v>
      </c>
      <c r="E525">
        <v>899</v>
      </c>
      <c r="F525" t="s">
        <v>814</v>
      </c>
    </row>
    <row r="526" spans="1:6">
      <c r="A526">
        <v>100</v>
      </c>
      <c r="B526" t="s">
        <v>17</v>
      </c>
      <c r="C526">
        <v>1100</v>
      </c>
      <c r="D526" t="s">
        <v>801</v>
      </c>
      <c r="E526">
        <v>910</v>
      </c>
      <c r="F526" t="s">
        <v>815</v>
      </c>
    </row>
    <row r="527" spans="1:6">
      <c r="A527">
        <v>100</v>
      </c>
      <c r="B527" t="s">
        <v>17</v>
      </c>
      <c r="C527">
        <v>1120</v>
      </c>
      <c r="D527" t="s">
        <v>816</v>
      </c>
      <c r="E527">
        <v>10</v>
      </c>
      <c r="F527" t="s">
        <v>817</v>
      </c>
    </row>
    <row r="528" spans="1:6">
      <c r="A528">
        <v>100</v>
      </c>
      <c r="B528" t="s">
        <v>17</v>
      </c>
      <c r="C528">
        <v>1120</v>
      </c>
      <c r="D528" t="s">
        <v>816</v>
      </c>
      <c r="E528">
        <v>20</v>
      </c>
      <c r="F528" t="s">
        <v>818</v>
      </c>
    </row>
    <row r="529" spans="1:6">
      <c r="A529">
        <v>100</v>
      </c>
      <c r="B529" t="s">
        <v>17</v>
      </c>
      <c r="C529">
        <v>1120</v>
      </c>
      <c r="D529" t="s">
        <v>816</v>
      </c>
      <c r="E529">
        <v>30</v>
      </c>
      <c r="F529" t="s">
        <v>819</v>
      </c>
    </row>
    <row r="530" spans="1:6">
      <c r="A530">
        <v>100</v>
      </c>
      <c r="B530" t="s">
        <v>17</v>
      </c>
      <c r="C530">
        <v>1120</v>
      </c>
      <c r="D530" t="s">
        <v>816</v>
      </c>
      <c r="E530">
        <v>40</v>
      </c>
      <c r="F530" t="s">
        <v>820</v>
      </c>
    </row>
    <row r="531" spans="1:6">
      <c r="A531">
        <v>100</v>
      </c>
      <c r="B531" t="s">
        <v>17</v>
      </c>
      <c r="C531">
        <v>1120</v>
      </c>
      <c r="D531" t="s">
        <v>816</v>
      </c>
      <c r="E531">
        <v>50</v>
      </c>
      <c r="F531" t="s">
        <v>821</v>
      </c>
    </row>
    <row r="532" spans="1:6">
      <c r="A532">
        <v>100</v>
      </c>
      <c r="B532" t="s">
        <v>17</v>
      </c>
      <c r="C532">
        <v>1120</v>
      </c>
      <c r="D532" t="s">
        <v>816</v>
      </c>
      <c r="E532">
        <v>910</v>
      </c>
      <c r="F532" t="s">
        <v>822</v>
      </c>
    </row>
    <row r="533" spans="1:6">
      <c r="A533">
        <v>100</v>
      </c>
      <c r="B533" t="s">
        <v>17</v>
      </c>
      <c r="C533">
        <v>1140</v>
      </c>
      <c r="D533" t="s">
        <v>823</v>
      </c>
      <c r="E533">
        <v>120</v>
      </c>
      <c r="F533" t="s">
        <v>824</v>
      </c>
    </row>
    <row r="534" spans="1:6">
      <c r="A534">
        <v>100</v>
      </c>
      <c r="B534" t="s">
        <v>17</v>
      </c>
      <c r="C534">
        <v>1140</v>
      </c>
      <c r="D534" t="s">
        <v>823</v>
      </c>
      <c r="E534">
        <v>998</v>
      </c>
      <c r="F534" t="s">
        <v>825</v>
      </c>
    </row>
    <row r="535" spans="1:6">
      <c r="A535">
        <v>100</v>
      </c>
      <c r="B535" t="s">
        <v>17</v>
      </c>
      <c r="C535">
        <v>1160</v>
      </c>
      <c r="D535" t="s">
        <v>826</v>
      </c>
      <c r="E535">
        <v>640</v>
      </c>
      <c r="F535" t="s">
        <v>827</v>
      </c>
    </row>
    <row r="536" spans="1:6">
      <c r="A536">
        <v>100</v>
      </c>
      <c r="B536" t="s">
        <v>17</v>
      </c>
      <c r="C536">
        <v>1160</v>
      </c>
      <c r="D536" t="s">
        <v>826</v>
      </c>
      <c r="E536">
        <v>645</v>
      </c>
      <c r="F536" t="s">
        <v>828</v>
      </c>
    </row>
    <row r="537" spans="1:6">
      <c r="A537">
        <v>100</v>
      </c>
      <c r="B537" t="s">
        <v>17</v>
      </c>
      <c r="C537">
        <v>1160</v>
      </c>
      <c r="D537" t="s">
        <v>826</v>
      </c>
      <c r="E537">
        <v>647</v>
      </c>
      <c r="F537" t="s">
        <v>829</v>
      </c>
    </row>
    <row r="538" spans="1:6">
      <c r="A538">
        <v>100</v>
      </c>
      <c r="B538" t="s">
        <v>17</v>
      </c>
      <c r="C538">
        <v>1160</v>
      </c>
      <c r="D538" t="s">
        <v>826</v>
      </c>
      <c r="E538">
        <v>899</v>
      </c>
      <c r="F538" t="s">
        <v>830</v>
      </c>
    </row>
    <row r="539" spans="1:6">
      <c r="A539">
        <v>100</v>
      </c>
      <c r="B539" t="s">
        <v>17</v>
      </c>
      <c r="C539">
        <v>1160</v>
      </c>
      <c r="D539" t="s">
        <v>826</v>
      </c>
      <c r="E539">
        <v>910</v>
      </c>
      <c r="F539" t="s">
        <v>831</v>
      </c>
    </row>
    <row r="540" spans="1:6">
      <c r="A540">
        <v>100</v>
      </c>
      <c r="B540" t="s">
        <v>17</v>
      </c>
      <c r="C540">
        <v>1160</v>
      </c>
      <c r="D540" t="s">
        <v>826</v>
      </c>
      <c r="E540">
        <v>995</v>
      </c>
      <c r="F540" t="s">
        <v>832</v>
      </c>
    </row>
    <row r="541" spans="1:6">
      <c r="A541">
        <v>100</v>
      </c>
      <c r="B541" t="s">
        <v>17</v>
      </c>
      <c r="C541">
        <v>1180</v>
      </c>
      <c r="D541" t="s">
        <v>833</v>
      </c>
      <c r="E541">
        <v>10</v>
      </c>
      <c r="F541" t="s">
        <v>834</v>
      </c>
    </row>
    <row r="542" spans="1:6">
      <c r="A542">
        <v>100</v>
      </c>
      <c r="B542" t="s">
        <v>17</v>
      </c>
      <c r="C542">
        <v>1180</v>
      </c>
      <c r="D542" t="s">
        <v>833</v>
      </c>
      <c r="E542">
        <v>20</v>
      </c>
      <c r="F542" t="s">
        <v>835</v>
      </c>
    </row>
    <row r="543" spans="1:6">
      <c r="A543">
        <v>100</v>
      </c>
      <c r="B543" t="s">
        <v>17</v>
      </c>
      <c r="C543">
        <v>1180</v>
      </c>
      <c r="D543" t="s">
        <v>833</v>
      </c>
      <c r="E543">
        <v>30</v>
      </c>
      <c r="F543" t="s">
        <v>836</v>
      </c>
    </row>
    <row r="544" spans="1:6">
      <c r="A544">
        <v>100</v>
      </c>
      <c r="B544" t="s">
        <v>17</v>
      </c>
      <c r="C544">
        <v>1180</v>
      </c>
      <c r="D544" t="s">
        <v>833</v>
      </c>
      <c r="E544">
        <v>40</v>
      </c>
      <c r="F544" t="s">
        <v>837</v>
      </c>
    </row>
    <row r="545" spans="1:6">
      <c r="A545">
        <v>100</v>
      </c>
      <c r="B545" t="s">
        <v>17</v>
      </c>
      <c r="C545">
        <v>1180</v>
      </c>
      <c r="D545" t="s">
        <v>833</v>
      </c>
      <c r="E545">
        <v>50</v>
      </c>
      <c r="F545" t="s">
        <v>838</v>
      </c>
    </row>
    <row r="546" spans="1:6">
      <c r="A546">
        <v>100</v>
      </c>
      <c r="B546" t="s">
        <v>17</v>
      </c>
      <c r="C546">
        <v>1180</v>
      </c>
      <c r="D546" t="s">
        <v>833</v>
      </c>
      <c r="E546">
        <v>60</v>
      </c>
      <c r="F546" t="s">
        <v>839</v>
      </c>
    </row>
    <row r="547" spans="1:6">
      <c r="A547">
        <v>100</v>
      </c>
      <c r="B547" t="s">
        <v>17</v>
      </c>
      <c r="C547">
        <v>1180</v>
      </c>
      <c r="D547" t="s">
        <v>833</v>
      </c>
      <c r="E547">
        <v>70</v>
      </c>
      <c r="F547" t="s">
        <v>840</v>
      </c>
    </row>
    <row r="548" spans="1:6">
      <c r="A548">
        <v>100</v>
      </c>
      <c r="B548" t="s">
        <v>17</v>
      </c>
      <c r="C548">
        <v>1180</v>
      </c>
      <c r="D548" t="s">
        <v>833</v>
      </c>
      <c r="E548">
        <v>80</v>
      </c>
      <c r="F548" t="s">
        <v>841</v>
      </c>
    </row>
    <row r="549" spans="1:6">
      <c r="A549">
        <v>100</v>
      </c>
      <c r="B549" t="s">
        <v>17</v>
      </c>
      <c r="C549">
        <v>1180</v>
      </c>
      <c r="D549" t="s">
        <v>833</v>
      </c>
      <c r="E549">
        <v>90</v>
      </c>
      <c r="F549" t="s">
        <v>842</v>
      </c>
    </row>
    <row r="550" spans="1:6">
      <c r="A550">
        <v>100</v>
      </c>
      <c r="B550" t="s">
        <v>17</v>
      </c>
      <c r="C550">
        <v>1180</v>
      </c>
      <c r="D550" t="s">
        <v>833</v>
      </c>
      <c r="E550">
        <v>110</v>
      </c>
      <c r="F550" t="s">
        <v>843</v>
      </c>
    </row>
    <row r="551" spans="1:6">
      <c r="A551">
        <v>100</v>
      </c>
      <c r="B551" t="s">
        <v>17</v>
      </c>
      <c r="C551">
        <v>1180</v>
      </c>
      <c r="D551" t="s">
        <v>833</v>
      </c>
      <c r="E551">
        <v>120</v>
      </c>
      <c r="F551" t="s">
        <v>844</v>
      </c>
    </row>
    <row r="552" spans="1:6">
      <c r="A552">
        <v>100</v>
      </c>
      <c r="B552" t="s">
        <v>17</v>
      </c>
      <c r="C552">
        <v>1180</v>
      </c>
      <c r="D552" t="s">
        <v>833</v>
      </c>
      <c r="E552">
        <v>130</v>
      </c>
      <c r="F552" t="s">
        <v>845</v>
      </c>
    </row>
    <row r="553" spans="1:6">
      <c r="A553">
        <v>100</v>
      </c>
      <c r="B553" t="s">
        <v>17</v>
      </c>
      <c r="C553">
        <v>1180</v>
      </c>
      <c r="D553" t="s">
        <v>833</v>
      </c>
      <c r="E553">
        <v>140</v>
      </c>
      <c r="F553" t="s">
        <v>846</v>
      </c>
    </row>
    <row r="554" spans="1:6">
      <c r="A554">
        <v>100</v>
      </c>
      <c r="B554" t="s">
        <v>17</v>
      </c>
      <c r="C554">
        <v>1180</v>
      </c>
      <c r="D554" t="s">
        <v>833</v>
      </c>
      <c r="E554">
        <v>150</v>
      </c>
      <c r="F554" t="s">
        <v>847</v>
      </c>
    </row>
    <row r="555" spans="1:6">
      <c r="A555">
        <v>100</v>
      </c>
      <c r="B555" t="s">
        <v>17</v>
      </c>
      <c r="C555">
        <v>1180</v>
      </c>
      <c r="D555" t="s">
        <v>833</v>
      </c>
      <c r="E555">
        <v>899</v>
      </c>
      <c r="F555" t="s">
        <v>848</v>
      </c>
    </row>
    <row r="556" spans="1:6">
      <c r="A556">
        <v>100</v>
      </c>
      <c r="B556" t="s">
        <v>17</v>
      </c>
      <c r="C556">
        <v>1180</v>
      </c>
      <c r="D556" t="s">
        <v>833</v>
      </c>
      <c r="E556">
        <v>910</v>
      </c>
      <c r="F556" t="s">
        <v>849</v>
      </c>
    </row>
    <row r="557" spans="1:6">
      <c r="A557">
        <v>100</v>
      </c>
      <c r="B557" t="s">
        <v>17</v>
      </c>
      <c r="C557">
        <v>1200</v>
      </c>
      <c r="D557" t="s">
        <v>850</v>
      </c>
      <c r="E557">
        <v>20</v>
      </c>
      <c r="F557" t="s">
        <v>851</v>
      </c>
    </row>
    <row r="558" spans="1:6">
      <c r="A558">
        <v>100</v>
      </c>
      <c r="B558" t="s">
        <v>17</v>
      </c>
      <c r="C558">
        <v>1200</v>
      </c>
      <c r="D558" t="s">
        <v>850</v>
      </c>
      <c r="E558">
        <v>30</v>
      </c>
      <c r="F558" t="s">
        <v>852</v>
      </c>
    </row>
    <row r="559" spans="1:6">
      <c r="A559">
        <v>100</v>
      </c>
      <c r="B559" t="s">
        <v>17</v>
      </c>
      <c r="C559">
        <v>1200</v>
      </c>
      <c r="D559" t="s">
        <v>850</v>
      </c>
      <c r="E559">
        <v>60</v>
      </c>
      <c r="F559" t="s">
        <v>853</v>
      </c>
    </row>
    <row r="560" spans="1:6">
      <c r="A560">
        <v>100</v>
      </c>
      <c r="B560" t="s">
        <v>17</v>
      </c>
      <c r="C560">
        <v>1200</v>
      </c>
      <c r="D560" t="s">
        <v>850</v>
      </c>
      <c r="E560">
        <v>70</v>
      </c>
      <c r="F560" t="s">
        <v>854</v>
      </c>
    </row>
    <row r="561" spans="1:6">
      <c r="A561">
        <v>100</v>
      </c>
      <c r="B561" t="s">
        <v>17</v>
      </c>
      <c r="C561">
        <v>1200</v>
      </c>
      <c r="D561" t="s">
        <v>850</v>
      </c>
      <c r="E561">
        <v>80</v>
      </c>
      <c r="F561" t="s">
        <v>855</v>
      </c>
    </row>
    <row r="562" spans="1:6">
      <c r="A562">
        <v>100</v>
      </c>
      <c r="B562" t="s">
        <v>17</v>
      </c>
      <c r="C562">
        <v>1200</v>
      </c>
      <c r="D562" t="s">
        <v>850</v>
      </c>
      <c r="E562">
        <v>90</v>
      </c>
      <c r="F562" t="s">
        <v>856</v>
      </c>
    </row>
    <row r="563" spans="1:6">
      <c r="A563">
        <v>100</v>
      </c>
      <c r="B563" t="s">
        <v>17</v>
      </c>
      <c r="C563">
        <v>1200</v>
      </c>
      <c r="D563" t="s">
        <v>850</v>
      </c>
      <c r="E563">
        <v>100</v>
      </c>
      <c r="F563" t="s">
        <v>857</v>
      </c>
    </row>
    <row r="564" spans="1:6">
      <c r="A564">
        <v>100</v>
      </c>
      <c r="B564" t="s">
        <v>17</v>
      </c>
      <c r="C564">
        <v>1200</v>
      </c>
      <c r="D564" t="s">
        <v>850</v>
      </c>
      <c r="E564">
        <v>899</v>
      </c>
      <c r="F564" t="s">
        <v>858</v>
      </c>
    </row>
    <row r="565" spans="1:6">
      <c r="A565">
        <v>100</v>
      </c>
      <c r="B565" t="s">
        <v>17</v>
      </c>
      <c r="C565">
        <v>1200</v>
      </c>
      <c r="D565" t="s">
        <v>850</v>
      </c>
      <c r="E565">
        <v>910</v>
      </c>
      <c r="F565" t="s">
        <v>859</v>
      </c>
    </row>
    <row r="566" spans="1:6">
      <c r="A566">
        <v>100</v>
      </c>
      <c r="B566" t="s">
        <v>17</v>
      </c>
      <c r="C566">
        <v>1220</v>
      </c>
      <c r="D566" t="s">
        <v>860</v>
      </c>
      <c r="E566">
        <v>10</v>
      </c>
      <c r="F566" t="s">
        <v>861</v>
      </c>
    </row>
    <row r="567" spans="1:6">
      <c r="A567">
        <v>100</v>
      </c>
      <c r="B567" t="s">
        <v>17</v>
      </c>
      <c r="C567">
        <v>1220</v>
      </c>
      <c r="D567" t="s">
        <v>860</v>
      </c>
      <c r="E567">
        <v>30</v>
      </c>
      <c r="F567" t="s">
        <v>862</v>
      </c>
    </row>
    <row r="568" spans="1:6">
      <c r="A568">
        <v>100</v>
      </c>
      <c r="B568" t="s">
        <v>17</v>
      </c>
      <c r="C568">
        <v>1220</v>
      </c>
      <c r="D568" t="s">
        <v>860</v>
      </c>
      <c r="E568">
        <v>40</v>
      </c>
      <c r="F568" t="s">
        <v>863</v>
      </c>
    </row>
    <row r="569" spans="1:6">
      <c r="A569">
        <v>100</v>
      </c>
      <c r="B569" t="s">
        <v>17</v>
      </c>
      <c r="C569">
        <v>1220</v>
      </c>
      <c r="D569" t="s">
        <v>860</v>
      </c>
      <c r="E569">
        <v>50</v>
      </c>
      <c r="F569" t="s">
        <v>864</v>
      </c>
    </row>
    <row r="570" spans="1:6">
      <c r="A570">
        <v>100</v>
      </c>
      <c r="B570" t="s">
        <v>17</v>
      </c>
      <c r="C570">
        <v>1220</v>
      </c>
      <c r="D570" t="s">
        <v>860</v>
      </c>
      <c r="E570">
        <v>70</v>
      </c>
      <c r="F570" t="s">
        <v>865</v>
      </c>
    </row>
    <row r="571" spans="1:6">
      <c r="A571">
        <v>100</v>
      </c>
      <c r="B571" t="s">
        <v>17</v>
      </c>
      <c r="C571">
        <v>1220</v>
      </c>
      <c r="D571" t="s">
        <v>860</v>
      </c>
      <c r="E571">
        <v>80</v>
      </c>
      <c r="F571" t="s">
        <v>866</v>
      </c>
    </row>
    <row r="572" spans="1:6">
      <c r="A572">
        <v>100</v>
      </c>
      <c r="B572" t="s">
        <v>17</v>
      </c>
      <c r="C572">
        <v>1220</v>
      </c>
      <c r="D572" t="s">
        <v>860</v>
      </c>
      <c r="E572">
        <v>899</v>
      </c>
      <c r="F572" t="s">
        <v>867</v>
      </c>
    </row>
    <row r="573" spans="1:6">
      <c r="A573">
        <v>100</v>
      </c>
      <c r="B573" t="s">
        <v>17</v>
      </c>
      <c r="C573">
        <v>1220</v>
      </c>
      <c r="D573" t="s">
        <v>860</v>
      </c>
      <c r="E573">
        <v>910</v>
      </c>
      <c r="F573" t="s">
        <v>868</v>
      </c>
    </row>
    <row r="574" spans="1:6">
      <c r="A574">
        <v>100</v>
      </c>
      <c r="B574" t="s">
        <v>17</v>
      </c>
      <c r="C574">
        <v>1220</v>
      </c>
      <c r="D574" t="s">
        <v>860</v>
      </c>
      <c r="E574">
        <v>998</v>
      </c>
      <c r="F574" t="s">
        <v>869</v>
      </c>
    </row>
    <row r="575" spans="1:6">
      <c r="A575">
        <v>100</v>
      </c>
      <c r="B575" t="s">
        <v>17</v>
      </c>
      <c r="C575">
        <v>1240</v>
      </c>
      <c r="D575" t="s">
        <v>870</v>
      </c>
      <c r="E575">
        <v>90</v>
      </c>
      <c r="F575" t="s">
        <v>871</v>
      </c>
    </row>
    <row r="576" spans="1:6">
      <c r="A576">
        <v>100</v>
      </c>
      <c r="B576" t="s">
        <v>17</v>
      </c>
      <c r="C576">
        <v>1240</v>
      </c>
      <c r="D576" t="s">
        <v>870</v>
      </c>
      <c r="E576">
        <v>100</v>
      </c>
      <c r="F576" t="s">
        <v>872</v>
      </c>
    </row>
    <row r="577" spans="1:6">
      <c r="A577">
        <v>100</v>
      </c>
      <c r="B577" t="s">
        <v>17</v>
      </c>
      <c r="C577">
        <v>1260</v>
      </c>
      <c r="D577" t="s">
        <v>873</v>
      </c>
      <c r="E577">
        <v>10</v>
      </c>
      <c r="F577" t="s">
        <v>874</v>
      </c>
    </row>
    <row r="578" spans="1:6">
      <c r="A578">
        <v>100</v>
      </c>
      <c r="B578" t="s">
        <v>17</v>
      </c>
      <c r="C578">
        <v>1260</v>
      </c>
      <c r="D578" t="s">
        <v>873</v>
      </c>
      <c r="E578">
        <v>20</v>
      </c>
      <c r="F578" t="s">
        <v>875</v>
      </c>
    </row>
    <row r="579" spans="1:6">
      <c r="A579">
        <v>100</v>
      </c>
      <c r="B579" t="s">
        <v>17</v>
      </c>
      <c r="C579">
        <v>1260</v>
      </c>
      <c r="D579" t="s">
        <v>873</v>
      </c>
      <c r="E579">
        <v>30</v>
      </c>
      <c r="F579" t="s">
        <v>876</v>
      </c>
    </row>
    <row r="580" spans="1:6">
      <c r="A580">
        <v>100</v>
      </c>
      <c r="B580" t="s">
        <v>17</v>
      </c>
      <c r="C580">
        <v>1260</v>
      </c>
      <c r="D580" t="s">
        <v>873</v>
      </c>
      <c r="E580">
        <v>100</v>
      </c>
      <c r="F580" t="s">
        <v>877</v>
      </c>
    </row>
    <row r="581" spans="1:6">
      <c r="A581">
        <v>100</v>
      </c>
      <c r="B581" t="s">
        <v>17</v>
      </c>
      <c r="C581">
        <v>1260</v>
      </c>
      <c r="D581" t="s">
        <v>873</v>
      </c>
      <c r="E581">
        <v>800</v>
      </c>
      <c r="F581" t="s">
        <v>878</v>
      </c>
    </row>
    <row r="582" spans="1:6">
      <c r="A582">
        <v>100</v>
      </c>
      <c r="B582" t="s">
        <v>17</v>
      </c>
      <c r="C582">
        <v>1260</v>
      </c>
      <c r="D582" t="s">
        <v>873</v>
      </c>
      <c r="E582">
        <v>899</v>
      </c>
      <c r="F582" t="s">
        <v>879</v>
      </c>
    </row>
    <row r="583" spans="1:6">
      <c r="A583">
        <v>100</v>
      </c>
      <c r="B583" t="s">
        <v>17</v>
      </c>
      <c r="C583">
        <v>1260</v>
      </c>
      <c r="D583" t="s">
        <v>873</v>
      </c>
      <c r="E583">
        <v>910</v>
      </c>
      <c r="F583" t="s">
        <v>880</v>
      </c>
    </row>
    <row r="584" spans="1:6">
      <c r="A584">
        <v>100</v>
      </c>
      <c r="B584" t="s">
        <v>17</v>
      </c>
      <c r="C584">
        <v>1260</v>
      </c>
      <c r="D584" t="s">
        <v>873</v>
      </c>
      <c r="E584">
        <v>999</v>
      </c>
      <c r="F584" t="s">
        <v>881</v>
      </c>
    </row>
    <row r="585" spans="1:6">
      <c r="A585">
        <v>100</v>
      </c>
      <c r="B585" t="s">
        <v>17</v>
      </c>
      <c r="C585">
        <v>1270</v>
      </c>
      <c r="D585" t="s">
        <v>882</v>
      </c>
      <c r="E585">
        <v>10</v>
      </c>
      <c r="F585" t="s">
        <v>883</v>
      </c>
    </row>
    <row r="586" spans="1:6">
      <c r="A586">
        <v>100</v>
      </c>
      <c r="B586" t="s">
        <v>17</v>
      </c>
      <c r="C586">
        <v>1270</v>
      </c>
      <c r="D586" t="s">
        <v>882</v>
      </c>
      <c r="E586">
        <v>20</v>
      </c>
      <c r="F586" t="s">
        <v>884</v>
      </c>
    </row>
    <row r="587" spans="1:6">
      <c r="A587">
        <v>100</v>
      </c>
      <c r="B587" t="s">
        <v>17</v>
      </c>
      <c r="C587">
        <v>1270</v>
      </c>
      <c r="D587" t="s">
        <v>882</v>
      </c>
      <c r="E587">
        <v>30</v>
      </c>
      <c r="F587" t="s">
        <v>885</v>
      </c>
    </row>
    <row r="588" spans="1:6">
      <c r="A588">
        <v>100</v>
      </c>
      <c r="B588" t="s">
        <v>17</v>
      </c>
      <c r="C588">
        <v>1270</v>
      </c>
      <c r="D588" t="s">
        <v>882</v>
      </c>
      <c r="E588">
        <v>40</v>
      </c>
      <c r="F588" t="s">
        <v>886</v>
      </c>
    </row>
    <row r="589" spans="1:6">
      <c r="A589">
        <v>100</v>
      </c>
      <c r="B589" t="s">
        <v>17</v>
      </c>
      <c r="C589">
        <v>1270</v>
      </c>
      <c r="D589" t="s">
        <v>882</v>
      </c>
      <c r="E589">
        <v>50</v>
      </c>
      <c r="F589" t="s">
        <v>887</v>
      </c>
    </row>
    <row r="590" spans="1:6">
      <c r="A590">
        <v>100</v>
      </c>
      <c r="B590" t="s">
        <v>17</v>
      </c>
      <c r="C590">
        <v>1270</v>
      </c>
      <c r="D590" t="s">
        <v>882</v>
      </c>
      <c r="E590">
        <v>60</v>
      </c>
      <c r="F590" t="s">
        <v>888</v>
      </c>
    </row>
    <row r="591" spans="1:6">
      <c r="A591">
        <v>100</v>
      </c>
      <c r="B591" t="s">
        <v>17</v>
      </c>
      <c r="C591">
        <v>1270</v>
      </c>
      <c r="D591" t="s">
        <v>882</v>
      </c>
      <c r="E591">
        <v>70</v>
      </c>
      <c r="F591" t="s">
        <v>889</v>
      </c>
    </row>
    <row r="592" spans="1:6">
      <c r="A592">
        <v>100</v>
      </c>
      <c r="B592" t="s">
        <v>17</v>
      </c>
      <c r="C592">
        <v>1270</v>
      </c>
      <c r="D592" t="s">
        <v>882</v>
      </c>
      <c r="E592">
        <v>80</v>
      </c>
      <c r="F592" t="s">
        <v>890</v>
      </c>
    </row>
    <row r="593" spans="1:6">
      <c r="A593">
        <v>100</v>
      </c>
      <c r="B593" t="s">
        <v>17</v>
      </c>
      <c r="C593">
        <v>1300</v>
      </c>
      <c r="D593" t="s">
        <v>891</v>
      </c>
      <c r="E593">
        <v>30</v>
      </c>
      <c r="F593" t="s">
        <v>892</v>
      </c>
    </row>
    <row r="594" spans="1:6">
      <c r="A594">
        <v>100</v>
      </c>
      <c r="B594" t="s">
        <v>17</v>
      </c>
      <c r="C594">
        <v>1300</v>
      </c>
      <c r="D594" t="s">
        <v>891</v>
      </c>
      <c r="E594">
        <v>100</v>
      </c>
      <c r="F594" t="s">
        <v>893</v>
      </c>
    </row>
    <row r="595" spans="1:6">
      <c r="A595">
        <v>100</v>
      </c>
      <c r="B595" t="s">
        <v>17</v>
      </c>
      <c r="C595">
        <v>1320</v>
      </c>
      <c r="D595" t="s">
        <v>894</v>
      </c>
      <c r="E595">
        <v>10</v>
      </c>
      <c r="F595" t="s">
        <v>895</v>
      </c>
    </row>
    <row r="596" spans="1:6">
      <c r="A596">
        <v>100</v>
      </c>
      <c r="B596" t="s">
        <v>17</v>
      </c>
      <c r="C596">
        <v>1320</v>
      </c>
      <c r="D596" t="s">
        <v>894</v>
      </c>
      <c r="E596">
        <v>20</v>
      </c>
      <c r="F596" t="s">
        <v>896</v>
      </c>
    </row>
    <row r="597" spans="1:6">
      <c r="A597">
        <v>100</v>
      </c>
      <c r="B597" t="s">
        <v>17</v>
      </c>
      <c r="C597">
        <v>1320</v>
      </c>
      <c r="D597" t="s">
        <v>894</v>
      </c>
      <c r="E597">
        <v>30</v>
      </c>
      <c r="F597" t="s">
        <v>897</v>
      </c>
    </row>
    <row r="598" spans="1:6">
      <c r="A598">
        <v>100</v>
      </c>
      <c r="B598" t="s">
        <v>17</v>
      </c>
      <c r="C598">
        <v>1320</v>
      </c>
      <c r="D598" t="s">
        <v>894</v>
      </c>
      <c r="E598">
        <v>40</v>
      </c>
      <c r="F598" t="s">
        <v>898</v>
      </c>
    </row>
    <row r="599" spans="1:6">
      <c r="A599">
        <v>100</v>
      </c>
      <c r="B599" t="s">
        <v>17</v>
      </c>
      <c r="C599">
        <v>1320</v>
      </c>
      <c r="D599" t="s">
        <v>894</v>
      </c>
      <c r="E599">
        <v>910</v>
      </c>
      <c r="F599" t="s">
        <v>899</v>
      </c>
    </row>
    <row r="600" spans="1:6">
      <c r="A600">
        <v>100</v>
      </c>
      <c r="B600" t="s">
        <v>17</v>
      </c>
      <c r="C600">
        <v>1325</v>
      </c>
      <c r="D600" t="s">
        <v>900</v>
      </c>
      <c r="E600">
        <v>10</v>
      </c>
      <c r="F600" t="s">
        <v>901</v>
      </c>
    </row>
    <row r="601" spans="1:6">
      <c r="A601">
        <v>100</v>
      </c>
      <c r="B601" t="s">
        <v>17</v>
      </c>
      <c r="C601">
        <v>1325</v>
      </c>
      <c r="D601" t="s">
        <v>900</v>
      </c>
      <c r="E601">
        <v>20</v>
      </c>
      <c r="F601" t="s">
        <v>902</v>
      </c>
    </row>
    <row r="602" spans="1:6">
      <c r="A602">
        <v>100</v>
      </c>
      <c r="B602" t="s">
        <v>17</v>
      </c>
      <c r="C602">
        <v>1325</v>
      </c>
      <c r="D602" t="s">
        <v>900</v>
      </c>
      <c r="E602">
        <v>30</v>
      </c>
      <c r="F602" t="s">
        <v>903</v>
      </c>
    </row>
    <row r="603" spans="1:6">
      <c r="A603">
        <v>100</v>
      </c>
      <c r="B603" t="s">
        <v>17</v>
      </c>
      <c r="C603">
        <v>1325</v>
      </c>
      <c r="D603" t="s">
        <v>900</v>
      </c>
      <c r="E603">
        <v>40</v>
      </c>
      <c r="F603" t="s">
        <v>904</v>
      </c>
    </row>
    <row r="604" spans="1:6">
      <c r="A604">
        <v>100</v>
      </c>
      <c r="B604" t="s">
        <v>17</v>
      </c>
      <c r="C604">
        <v>1325</v>
      </c>
      <c r="D604" t="s">
        <v>900</v>
      </c>
      <c r="E604">
        <v>50</v>
      </c>
      <c r="F604" t="s">
        <v>905</v>
      </c>
    </row>
    <row r="605" spans="1:6">
      <c r="A605">
        <v>100</v>
      </c>
      <c r="B605" t="s">
        <v>17</v>
      </c>
      <c r="C605">
        <v>1325</v>
      </c>
      <c r="D605" t="s">
        <v>900</v>
      </c>
      <c r="E605">
        <v>60</v>
      </c>
      <c r="F605" t="s">
        <v>906</v>
      </c>
    </row>
    <row r="606" spans="1:6">
      <c r="A606">
        <v>100</v>
      </c>
      <c r="B606" t="s">
        <v>17</v>
      </c>
      <c r="C606">
        <v>1325</v>
      </c>
      <c r="D606" t="s">
        <v>900</v>
      </c>
      <c r="E606">
        <v>70</v>
      </c>
      <c r="F606" t="s">
        <v>907</v>
      </c>
    </row>
    <row r="607" spans="1:6">
      <c r="A607">
        <v>100</v>
      </c>
      <c r="B607" t="s">
        <v>17</v>
      </c>
      <c r="C607">
        <v>1325</v>
      </c>
      <c r="D607" t="s">
        <v>900</v>
      </c>
      <c r="E607">
        <v>80</v>
      </c>
      <c r="F607" t="s">
        <v>908</v>
      </c>
    </row>
    <row r="608" spans="1:6">
      <c r="A608">
        <v>100</v>
      </c>
      <c r="B608" t="s">
        <v>17</v>
      </c>
      <c r="C608">
        <v>1325</v>
      </c>
      <c r="D608" t="s">
        <v>900</v>
      </c>
      <c r="E608">
        <v>100</v>
      </c>
      <c r="F608" t="s">
        <v>909</v>
      </c>
    </row>
    <row r="609" spans="1:6">
      <c r="A609">
        <v>100</v>
      </c>
      <c r="B609" t="s">
        <v>17</v>
      </c>
      <c r="C609">
        <v>1325</v>
      </c>
      <c r="D609" t="s">
        <v>900</v>
      </c>
      <c r="E609">
        <v>899</v>
      </c>
      <c r="F609" t="s">
        <v>910</v>
      </c>
    </row>
    <row r="610" spans="1:6">
      <c r="A610">
        <v>100</v>
      </c>
      <c r="B610" t="s">
        <v>17</v>
      </c>
      <c r="C610">
        <v>1325</v>
      </c>
      <c r="D610" t="s">
        <v>900</v>
      </c>
      <c r="E610">
        <v>910</v>
      </c>
      <c r="F610" t="s">
        <v>911</v>
      </c>
    </row>
    <row r="611" spans="1:6">
      <c r="A611">
        <v>100</v>
      </c>
      <c r="B611" t="s">
        <v>17</v>
      </c>
      <c r="C611">
        <v>1360</v>
      </c>
      <c r="D611" t="s">
        <v>912</v>
      </c>
      <c r="E611">
        <v>10</v>
      </c>
      <c r="F611" t="s">
        <v>913</v>
      </c>
    </row>
    <row r="612" spans="1:6">
      <c r="A612">
        <v>100</v>
      </c>
      <c r="B612" t="s">
        <v>17</v>
      </c>
      <c r="C612">
        <v>1360</v>
      </c>
      <c r="D612" t="s">
        <v>912</v>
      </c>
      <c r="E612">
        <v>30</v>
      </c>
      <c r="F612" t="s">
        <v>914</v>
      </c>
    </row>
    <row r="613" spans="1:6">
      <c r="A613">
        <v>100</v>
      </c>
      <c r="B613" t="s">
        <v>17</v>
      </c>
      <c r="C613">
        <v>1360</v>
      </c>
      <c r="D613" t="s">
        <v>912</v>
      </c>
      <c r="E613">
        <v>40</v>
      </c>
      <c r="F613" t="s">
        <v>915</v>
      </c>
    </row>
    <row r="614" spans="1:6">
      <c r="A614">
        <v>100</v>
      </c>
      <c r="B614" t="s">
        <v>17</v>
      </c>
      <c r="C614">
        <v>1360</v>
      </c>
      <c r="D614" t="s">
        <v>912</v>
      </c>
      <c r="E614">
        <v>45</v>
      </c>
      <c r="F614" t="s">
        <v>916</v>
      </c>
    </row>
    <row r="615" spans="1:6">
      <c r="A615">
        <v>100</v>
      </c>
      <c r="B615" t="s">
        <v>17</v>
      </c>
      <c r="C615">
        <v>1360</v>
      </c>
      <c r="D615" t="s">
        <v>912</v>
      </c>
      <c r="E615">
        <v>50</v>
      </c>
      <c r="F615" t="s">
        <v>917</v>
      </c>
    </row>
    <row r="616" spans="1:6">
      <c r="A616">
        <v>100</v>
      </c>
      <c r="B616" t="s">
        <v>17</v>
      </c>
      <c r="C616">
        <v>1360</v>
      </c>
      <c r="D616" t="s">
        <v>912</v>
      </c>
      <c r="E616">
        <v>60</v>
      </c>
      <c r="F616" t="s">
        <v>918</v>
      </c>
    </row>
    <row r="617" spans="1:6">
      <c r="A617">
        <v>100</v>
      </c>
      <c r="B617" t="s">
        <v>17</v>
      </c>
      <c r="C617">
        <v>1360</v>
      </c>
      <c r="D617" t="s">
        <v>912</v>
      </c>
      <c r="E617">
        <v>70</v>
      </c>
      <c r="F617" t="s">
        <v>919</v>
      </c>
    </row>
    <row r="618" spans="1:6">
      <c r="A618">
        <v>100</v>
      </c>
      <c r="B618" t="s">
        <v>17</v>
      </c>
      <c r="C618">
        <v>1360</v>
      </c>
      <c r="D618" t="s">
        <v>912</v>
      </c>
      <c r="E618">
        <v>100</v>
      </c>
      <c r="F618" t="s">
        <v>920</v>
      </c>
    </row>
    <row r="619" spans="1:6">
      <c r="A619">
        <v>100</v>
      </c>
      <c r="B619" t="s">
        <v>17</v>
      </c>
      <c r="C619">
        <v>1360</v>
      </c>
      <c r="D619" t="s">
        <v>912</v>
      </c>
      <c r="E619">
        <v>910</v>
      </c>
      <c r="F619" t="s">
        <v>921</v>
      </c>
    </row>
    <row r="620" spans="1:6">
      <c r="A620">
        <v>100</v>
      </c>
      <c r="B620" t="s">
        <v>17</v>
      </c>
      <c r="C620">
        <v>1380</v>
      </c>
      <c r="D620" t="s">
        <v>922</v>
      </c>
      <c r="E620">
        <v>10</v>
      </c>
      <c r="F620" t="s">
        <v>923</v>
      </c>
    </row>
    <row r="621" spans="1:6">
      <c r="A621">
        <v>100</v>
      </c>
      <c r="B621" t="s">
        <v>17</v>
      </c>
      <c r="C621">
        <v>1380</v>
      </c>
      <c r="D621" t="s">
        <v>922</v>
      </c>
      <c r="E621">
        <v>20</v>
      </c>
      <c r="F621" t="s">
        <v>924</v>
      </c>
    </row>
    <row r="622" spans="1:6">
      <c r="A622">
        <v>100</v>
      </c>
      <c r="B622" t="s">
        <v>17</v>
      </c>
      <c r="C622">
        <v>1380</v>
      </c>
      <c r="D622" t="s">
        <v>922</v>
      </c>
      <c r="E622">
        <v>30</v>
      </c>
      <c r="F622" t="s">
        <v>925</v>
      </c>
    </row>
    <row r="623" spans="1:6">
      <c r="A623">
        <v>100</v>
      </c>
      <c r="B623" t="s">
        <v>17</v>
      </c>
      <c r="C623">
        <v>1380</v>
      </c>
      <c r="D623" t="s">
        <v>922</v>
      </c>
      <c r="E623">
        <v>40</v>
      </c>
      <c r="F623" t="s">
        <v>926</v>
      </c>
    </row>
    <row r="624" spans="1:6">
      <c r="A624">
        <v>100</v>
      </c>
      <c r="B624" t="s">
        <v>17</v>
      </c>
      <c r="C624">
        <v>1380</v>
      </c>
      <c r="D624" t="s">
        <v>922</v>
      </c>
      <c r="E624">
        <v>50</v>
      </c>
      <c r="F624" t="s">
        <v>927</v>
      </c>
    </row>
    <row r="625" spans="1:6">
      <c r="A625">
        <v>100</v>
      </c>
      <c r="B625" t="s">
        <v>17</v>
      </c>
      <c r="C625">
        <v>1380</v>
      </c>
      <c r="D625" t="s">
        <v>922</v>
      </c>
      <c r="E625">
        <v>60</v>
      </c>
      <c r="F625" t="s">
        <v>928</v>
      </c>
    </row>
    <row r="626" spans="1:6">
      <c r="A626">
        <v>100</v>
      </c>
      <c r="B626" t="s">
        <v>17</v>
      </c>
      <c r="C626">
        <v>1380</v>
      </c>
      <c r="D626" t="s">
        <v>922</v>
      </c>
      <c r="E626">
        <v>70</v>
      </c>
      <c r="F626" t="s">
        <v>929</v>
      </c>
    </row>
    <row r="627" spans="1:6">
      <c r="A627">
        <v>100</v>
      </c>
      <c r="B627" t="s">
        <v>17</v>
      </c>
      <c r="C627">
        <v>1380</v>
      </c>
      <c r="D627" t="s">
        <v>922</v>
      </c>
      <c r="E627">
        <v>80</v>
      </c>
      <c r="F627" t="s">
        <v>930</v>
      </c>
    </row>
    <row r="628" spans="1:6">
      <c r="A628">
        <v>100</v>
      </c>
      <c r="B628" t="s">
        <v>17</v>
      </c>
      <c r="C628">
        <v>1380</v>
      </c>
      <c r="D628" t="s">
        <v>922</v>
      </c>
      <c r="E628">
        <v>90</v>
      </c>
      <c r="F628" t="s">
        <v>931</v>
      </c>
    </row>
    <row r="629" spans="1:6">
      <c r="A629">
        <v>100</v>
      </c>
      <c r="B629" t="s">
        <v>17</v>
      </c>
      <c r="C629">
        <v>1380</v>
      </c>
      <c r="D629" t="s">
        <v>922</v>
      </c>
      <c r="E629">
        <v>100</v>
      </c>
      <c r="F629" t="s">
        <v>932</v>
      </c>
    </row>
    <row r="630" spans="1:6">
      <c r="A630">
        <v>100</v>
      </c>
      <c r="B630" t="s">
        <v>17</v>
      </c>
      <c r="C630">
        <v>1380</v>
      </c>
      <c r="D630" t="s">
        <v>922</v>
      </c>
      <c r="E630">
        <v>110</v>
      </c>
      <c r="F630" t="s">
        <v>933</v>
      </c>
    </row>
    <row r="631" spans="1:6">
      <c r="A631">
        <v>100</v>
      </c>
      <c r="B631" t="s">
        <v>17</v>
      </c>
      <c r="C631">
        <v>1380</v>
      </c>
      <c r="D631" t="s">
        <v>922</v>
      </c>
      <c r="E631">
        <v>120</v>
      </c>
      <c r="F631" t="s">
        <v>934</v>
      </c>
    </row>
    <row r="632" spans="1:6">
      <c r="A632">
        <v>100</v>
      </c>
      <c r="B632" t="s">
        <v>17</v>
      </c>
      <c r="C632">
        <v>1380</v>
      </c>
      <c r="D632" t="s">
        <v>922</v>
      </c>
      <c r="E632">
        <v>800</v>
      </c>
      <c r="F632" t="s">
        <v>935</v>
      </c>
    </row>
    <row r="633" spans="1:6">
      <c r="A633">
        <v>100</v>
      </c>
      <c r="B633" t="s">
        <v>17</v>
      </c>
      <c r="C633">
        <v>1380</v>
      </c>
      <c r="D633" t="s">
        <v>922</v>
      </c>
      <c r="E633">
        <v>899</v>
      </c>
      <c r="F633" t="s">
        <v>936</v>
      </c>
    </row>
    <row r="634" spans="1:6">
      <c r="A634">
        <v>100</v>
      </c>
      <c r="B634" t="s">
        <v>17</v>
      </c>
      <c r="C634">
        <v>1380</v>
      </c>
      <c r="D634" t="s">
        <v>922</v>
      </c>
      <c r="E634">
        <v>910</v>
      </c>
      <c r="F634" t="s">
        <v>937</v>
      </c>
    </row>
    <row r="635" spans="1:6">
      <c r="A635">
        <v>100</v>
      </c>
      <c r="B635" t="s">
        <v>17</v>
      </c>
      <c r="C635">
        <v>1390</v>
      </c>
      <c r="D635" t="s">
        <v>938</v>
      </c>
      <c r="E635">
        <v>5</v>
      </c>
      <c r="F635" t="s">
        <v>939</v>
      </c>
    </row>
    <row r="636" spans="1:6">
      <c r="A636">
        <v>100</v>
      </c>
      <c r="B636" t="s">
        <v>17</v>
      </c>
      <c r="C636">
        <v>1390</v>
      </c>
      <c r="D636" t="s">
        <v>938</v>
      </c>
      <c r="E636">
        <v>10</v>
      </c>
      <c r="F636" t="s">
        <v>940</v>
      </c>
    </row>
    <row r="637" spans="1:6">
      <c r="A637">
        <v>100</v>
      </c>
      <c r="B637" t="s">
        <v>17</v>
      </c>
      <c r="C637">
        <v>1390</v>
      </c>
      <c r="D637" t="s">
        <v>938</v>
      </c>
      <c r="E637">
        <v>15</v>
      </c>
      <c r="F637" t="s">
        <v>941</v>
      </c>
    </row>
    <row r="638" spans="1:6">
      <c r="A638">
        <v>100</v>
      </c>
      <c r="B638" t="s">
        <v>17</v>
      </c>
      <c r="C638">
        <v>1390</v>
      </c>
      <c r="D638" t="s">
        <v>938</v>
      </c>
      <c r="E638">
        <v>20</v>
      </c>
      <c r="F638" t="s">
        <v>942</v>
      </c>
    </row>
    <row r="639" spans="1:6">
      <c r="A639">
        <v>100</v>
      </c>
      <c r="B639" t="s">
        <v>17</v>
      </c>
      <c r="C639">
        <v>1390</v>
      </c>
      <c r="D639" t="s">
        <v>938</v>
      </c>
      <c r="E639">
        <v>25</v>
      </c>
      <c r="F639" t="s">
        <v>943</v>
      </c>
    </row>
    <row r="640" spans="1:6">
      <c r="A640">
        <v>100</v>
      </c>
      <c r="B640" t="s">
        <v>17</v>
      </c>
      <c r="C640">
        <v>1390</v>
      </c>
      <c r="D640" t="s">
        <v>938</v>
      </c>
      <c r="E640">
        <v>30</v>
      </c>
      <c r="F640" t="s">
        <v>944</v>
      </c>
    </row>
    <row r="641" spans="1:6">
      <c r="A641">
        <v>100</v>
      </c>
      <c r="B641" t="s">
        <v>17</v>
      </c>
      <c r="C641">
        <v>1390</v>
      </c>
      <c r="D641" t="s">
        <v>938</v>
      </c>
      <c r="E641">
        <v>35</v>
      </c>
      <c r="F641" t="s">
        <v>945</v>
      </c>
    </row>
    <row r="642" spans="1:6">
      <c r="A642">
        <v>100</v>
      </c>
      <c r="B642" t="s">
        <v>17</v>
      </c>
      <c r="C642">
        <v>1390</v>
      </c>
      <c r="D642" t="s">
        <v>938</v>
      </c>
      <c r="E642">
        <v>40</v>
      </c>
      <c r="F642" t="s">
        <v>946</v>
      </c>
    </row>
    <row r="643" spans="1:6">
      <c r="A643">
        <v>100</v>
      </c>
      <c r="B643" t="s">
        <v>17</v>
      </c>
      <c r="C643">
        <v>1390</v>
      </c>
      <c r="D643" t="s">
        <v>938</v>
      </c>
      <c r="E643">
        <v>50</v>
      </c>
      <c r="F643" t="s">
        <v>947</v>
      </c>
    </row>
    <row r="644" spans="1:6">
      <c r="A644">
        <v>100</v>
      </c>
      <c r="B644" t="s">
        <v>17</v>
      </c>
      <c r="C644">
        <v>1390</v>
      </c>
      <c r="D644" t="s">
        <v>938</v>
      </c>
      <c r="E644">
        <v>60</v>
      </c>
      <c r="F644" t="s">
        <v>948</v>
      </c>
    </row>
    <row r="645" spans="1:6">
      <c r="A645">
        <v>100</v>
      </c>
      <c r="B645" t="s">
        <v>17</v>
      </c>
      <c r="C645">
        <v>1390</v>
      </c>
      <c r="D645" t="s">
        <v>938</v>
      </c>
      <c r="E645">
        <v>80</v>
      </c>
      <c r="F645" t="s">
        <v>949</v>
      </c>
    </row>
    <row r="646" spans="1:6">
      <c r="A646">
        <v>100</v>
      </c>
      <c r="B646" t="s">
        <v>17</v>
      </c>
      <c r="C646">
        <v>1390</v>
      </c>
      <c r="D646" t="s">
        <v>938</v>
      </c>
      <c r="E646">
        <v>90</v>
      </c>
      <c r="F646" t="s">
        <v>950</v>
      </c>
    </row>
    <row r="647" spans="1:6">
      <c r="A647">
        <v>100</v>
      </c>
      <c r="B647" t="s">
        <v>17</v>
      </c>
      <c r="C647">
        <v>1390</v>
      </c>
      <c r="D647" t="s">
        <v>938</v>
      </c>
      <c r="E647">
        <v>100</v>
      </c>
      <c r="F647" t="s">
        <v>951</v>
      </c>
    </row>
    <row r="648" spans="1:6">
      <c r="A648">
        <v>100</v>
      </c>
      <c r="B648" t="s">
        <v>17</v>
      </c>
      <c r="C648">
        <v>1390</v>
      </c>
      <c r="D648" t="s">
        <v>938</v>
      </c>
      <c r="E648">
        <v>110</v>
      </c>
      <c r="F648" t="s">
        <v>952</v>
      </c>
    </row>
    <row r="649" spans="1:6">
      <c r="A649">
        <v>100</v>
      </c>
      <c r="B649" t="s">
        <v>17</v>
      </c>
      <c r="C649">
        <v>1390</v>
      </c>
      <c r="D649" t="s">
        <v>938</v>
      </c>
      <c r="E649">
        <v>910</v>
      </c>
      <c r="F649" t="s">
        <v>953</v>
      </c>
    </row>
    <row r="650" spans="1:6">
      <c r="A650">
        <v>100</v>
      </c>
      <c r="B650" t="s">
        <v>17</v>
      </c>
      <c r="C650">
        <v>1400</v>
      </c>
      <c r="D650" t="s">
        <v>954</v>
      </c>
      <c r="E650">
        <v>10</v>
      </c>
      <c r="F650" t="s">
        <v>955</v>
      </c>
    </row>
    <row r="651" spans="1:6">
      <c r="A651">
        <v>100</v>
      </c>
      <c r="B651" t="s">
        <v>17</v>
      </c>
      <c r="C651">
        <v>1400</v>
      </c>
      <c r="D651" t="s">
        <v>954</v>
      </c>
      <c r="E651">
        <v>20</v>
      </c>
      <c r="F651" t="s">
        <v>956</v>
      </c>
    </row>
    <row r="652" spans="1:6">
      <c r="A652">
        <v>100</v>
      </c>
      <c r="B652" t="s">
        <v>17</v>
      </c>
      <c r="C652">
        <v>1400</v>
      </c>
      <c r="D652" t="s">
        <v>954</v>
      </c>
      <c r="E652">
        <v>30</v>
      </c>
      <c r="F652" t="s">
        <v>957</v>
      </c>
    </row>
    <row r="653" spans="1:6">
      <c r="A653">
        <v>100</v>
      </c>
      <c r="B653" t="s">
        <v>17</v>
      </c>
      <c r="C653">
        <v>1400</v>
      </c>
      <c r="D653" t="s">
        <v>954</v>
      </c>
      <c r="E653">
        <v>40</v>
      </c>
      <c r="F653" t="s">
        <v>958</v>
      </c>
    </row>
    <row r="654" spans="1:6">
      <c r="A654">
        <v>100</v>
      </c>
      <c r="B654" t="s">
        <v>17</v>
      </c>
      <c r="C654">
        <v>1400</v>
      </c>
      <c r="D654" t="s">
        <v>954</v>
      </c>
      <c r="E654">
        <v>50</v>
      </c>
      <c r="F654" t="s">
        <v>959</v>
      </c>
    </row>
    <row r="655" spans="1:6">
      <c r="A655">
        <v>100</v>
      </c>
      <c r="B655" t="s">
        <v>17</v>
      </c>
      <c r="C655">
        <v>1400</v>
      </c>
      <c r="D655" t="s">
        <v>954</v>
      </c>
      <c r="E655">
        <v>60</v>
      </c>
      <c r="F655" t="s">
        <v>960</v>
      </c>
    </row>
    <row r="656" spans="1:6">
      <c r="A656">
        <v>100</v>
      </c>
      <c r="B656" t="s">
        <v>17</v>
      </c>
      <c r="C656">
        <v>1400</v>
      </c>
      <c r="D656" t="s">
        <v>954</v>
      </c>
      <c r="E656">
        <v>70</v>
      </c>
      <c r="F656" t="s">
        <v>961</v>
      </c>
    </row>
    <row r="657" spans="1:6">
      <c r="A657">
        <v>100</v>
      </c>
      <c r="B657" t="s">
        <v>17</v>
      </c>
      <c r="C657">
        <v>1400</v>
      </c>
      <c r="D657" t="s">
        <v>954</v>
      </c>
      <c r="E657">
        <v>800</v>
      </c>
      <c r="F657" t="s">
        <v>962</v>
      </c>
    </row>
    <row r="658" spans="1:6">
      <c r="A658">
        <v>100</v>
      </c>
      <c r="B658" t="s">
        <v>17</v>
      </c>
      <c r="C658">
        <v>1400</v>
      </c>
      <c r="D658" t="s">
        <v>954</v>
      </c>
      <c r="E658">
        <v>855</v>
      </c>
      <c r="F658" t="s">
        <v>963</v>
      </c>
    </row>
    <row r="659" spans="1:6">
      <c r="A659">
        <v>100</v>
      </c>
      <c r="B659" t="s">
        <v>17</v>
      </c>
      <c r="C659">
        <v>1400</v>
      </c>
      <c r="D659" t="s">
        <v>954</v>
      </c>
      <c r="E659">
        <v>910</v>
      </c>
      <c r="F659" t="s">
        <v>964</v>
      </c>
    </row>
    <row r="660" spans="1:6">
      <c r="A660">
        <v>100</v>
      </c>
      <c r="B660" t="s">
        <v>17</v>
      </c>
      <c r="C660">
        <v>1420</v>
      </c>
      <c r="D660" t="s">
        <v>965</v>
      </c>
      <c r="E660">
        <v>10</v>
      </c>
      <c r="F660" t="s">
        <v>966</v>
      </c>
    </row>
    <row r="661" spans="1:6">
      <c r="A661">
        <v>100</v>
      </c>
      <c r="B661" t="s">
        <v>17</v>
      </c>
      <c r="C661">
        <v>1420</v>
      </c>
      <c r="D661" t="s">
        <v>965</v>
      </c>
      <c r="E661">
        <v>20</v>
      </c>
      <c r="F661" t="s">
        <v>967</v>
      </c>
    </row>
    <row r="662" spans="1:6">
      <c r="A662">
        <v>100</v>
      </c>
      <c r="B662" t="s">
        <v>17</v>
      </c>
      <c r="C662">
        <v>1420</v>
      </c>
      <c r="D662" t="s">
        <v>965</v>
      </c>
      <c r="E662">
        <v>910</v>
      </c>
      <c r="F662" t="s">
        <v>968</v>
      </c>
    </row>
    <row r="663" spans="1:6">
      <c r="A663">
        <v>100</v>
      </c>
      <c r="B663" t="s">
        <v>17</v>
      </c>
      <c r="C663">
        <v>1440</v>
      </c>
      <c r="D663" t="s">
        <v>969</v>
      </c>
      <c r="E663">
        <v>10</v>
      </c>
      <c r="F663" t="s">
        <v>970</v>
      </c>
    </row>
    <row r="664" spans="1:6">
      <c r="A664">
        <v>100</v>
      </c>
      <c r="B664" t="s">
        <v>17</v>
      </c>
      <c r="C664">
        <v>1440</v>
      </c>
      <c r="D664" t="s">
        <v>969</v>
      </c>
      <c r="E664">
        <v>20</v>
      </c>
      <c r="F664" t="s">
        <v>971</v>
      </c>
    </row>
    <row r="665" spans="1:6">
      <c r="A665">
        <v>100</v>
      </c>
      <c r="B665" t="s">
        <v>17</v>
      </c>
      <c r="C665">
        <v>1440</v>
      </c>
      <c r="D665" t="s">
        <v>969</v>
      </c>
      <c r="E665">
        <v>30</v>
      </c>
      <c r="F665" t="s">
        <v>972</v>
      </c>
    </row>
    <row r="666" spans="1:6">
      <c r="A666">
        <v>100</v>
      </c>
      <c r="B666" t="s">
        <v>17</v>
      </c>
      <c r="C666">
        <v>1440</v>
      </c>
      <c r="D666" t="s">
        <v>969</v>
      </c>
      <c r="E666">
        <v>40</v>
      </c>
      <c r="F666" t="s">
        <v>973</v>
      </c>
    </row>
    <row r="667" spans="1:6">
      <c r="A667">
        <v>100</v>
      </c>
      <c r="B667" t="s">
        <v>17</v>
      </c>
      <c r="C667">
        <v>1440</v>
      </c>
      <c r="D667" t="s">
        <v>969</v>
      </c>
      <c r="E667">
        <v>910</v>
      </c>
      <c r="F667" t="s">
        <v>974</v>
      </c>
    </row>
    <row r="668" spans="1:6">
      <c r="A668">
        <v>100</v>
      </c>
      <c r="B668" t="s">
        <v>17</v>
      </c>
      <c r="C668">
        <v>1440</v>
      </c>
      <c r="D668" t="s">
        <v>969</v>
      </c>
      <c r="E668">
        <v>995</v>
      </c>
      <c r="F668" t="s">
        <v>975</v>
      </c>
    </row>
    <row r="669" spans="1:6">
      <c r="A669">
        <v>100</v>
      </c>
      <c r="B669" t="s">
        <v>17</v>
      </c>
      <c r="C669">
        <v>1460</v>
      </c>
      <c r="D669" t="s">
        <v>976</v>
      </c>
      <c r="E669">
        <v>10</v>
      </c>
      <c r="F669" t="s">
        <v>977</v>
      </c>
    </row>
    <row r="670" spans="1:6">
      <c r="A670">
        <v>100</v>
      </c>
      <c r="B670" t="s">
        <v>17</v>
      </c>
      <c r="C670">
        <v>1460</v>
      </c>
      <c r="D670" t="s">
        <v>976</v>
      </c>
      <c r="E670">
        <v>20</v>
      </c>
      <c r="F670" t="s">
        <v>978</v>
      </c>
    </row>
    <row r="671" spans="1:6">
      <c r="A671">
        <v>100</v>
      </c>
      <c r="B671" t="s">
        <v>17</v>
      </c>
      <c r="C671">
        <v>1460</v>
      </c>
      <c r="D671" t="s">
        <v>976</v>
      </c>
      <c r="E671">
        <v>30</v>
      </c>
      <c r="F671" t="s">
        <v>979</v>
      </c>
    </row>
    <row r="672" spans="1:6">
      <c r="A672">
        <v>100</v>
      </c>
      <c r="B672" t="s">
        <v>17</v>
      </c>
      <c r="C672">
        <v>1460</v>
      </c>
      <c r="D672" t="s">
        <v>976</v>
      </c>
      <c r="E672">
        <v>40</v>
      </c>
      <c r="F672" t="s">
        <v>980</v>
      </c>
    </row>
    <row r="673" spans="1:6">
      <c r="A673">
        <v>100</v>
      </c>
      <c r="B673" t="s">
        <v>17</v>
      </c>
      <c r="C673">
        <v>1460</v>
      </c>
      <c r="D673" t="s">
        <v>976</v>
      </c>
      <c r="E673">
        <v>60</v>
      </c>
      <c r="F673" t="s">
        <v>981</v>
      </c>
    </row>
    <row r="674" spans="1:6">
      <c r="A674">
        <v>100</v>
      </c>
      <c r="B674" t="s">
        <v>17</v>
      </c>
      <c r="C674">
        <v>1460</v>
      </c>
      <c r="D674" t="s">
        <v>976</v>
      </c>
      <c r="E674">
        <v>70</v>
      </c>
      <c r="F674" t="s">
        <v>982</v>
      </c>
    </row>
    <row r="675" spans="1:6">
      <c r="A675">
        <v>100</v>
      </c>
      <c r="B675" t="s">
        <v>17</v>
      </c>
      <c r="C675">
        <v>1460</v>
      </c>
      <c r="D675" t="s">
        <v>976</v>
      </c>
      <c r="E675">
        <v>100</v>
      </c>
      <c r="F675" t="s">
        <v>983</v>
      </c>
    </row>
    <row r="676" spans="1:6">
      <c r="A676">
        <v>100</v>
      </c>
      <c r="B676" t="s">
        <v>17</v>
      </c>
      <c r="C676">
        <v>1460</v>
      </c>
      <c r="D676" t="s">
        <v>976</v>
      </c>
      <c r="E676">
        <v>120</v>
      </c>
      <c r="F676" t="s">
        <v>984</v>
      </c>
    </row>
    <row r="677" spans="1:6">
      <c r="A677">
        <v>100</v>
      </c>
      <c r="B677" t="s">
        <v>17</v>
      </c>
      <c r="C677">
        <v>1460</v>
      </c>
      <c r="D677" t="s">
        <v>976</v>
      </c>
      <c r="E677">
        <v>130</v>
      </c>
      <c r="F677" t="s">
        <v>985</v>
      </c>
    </row>
    <row r="678" spans="1:6">
      <c r="A678">
        <v>100</v>
      </c>
      <c r="B678" t="s">
        <v>17</v>
      </c>
      <c r="C678">
        <v>1460</v>
      </c>
      <c r="D678" t="s">
        <v>976</v>
      </c>
      <c r="E678">
        <v>140</v>
      </c>
      <c r="F678" t="s">
        <v>986</v>
      </c>
    </row>
    <row r="679" spans="1:6">
      <c r="A679">
        <v>100</v>
      </c>
      <c r="B679" t="s">
        <v>17</v>
      </c>
      <c r="C679">
        <v>1460</v>
      </c>
      <c r="D679" t="s">
        <v>976</v>
      </c>
      <c r="E679">
        <v>150</v>
      </c>
      <c r="F679" t="s">
        <v>987</v>
      </c>
    </row>
    <row r="680" spans="1:6">
      <c r="A680">
        <v>100</v>
      </c>
      <c r="B680" t="s">
        <v>17</v>
      </c>
      <c r="C680">
        <v>1460</v>
      </c>
      <c r="D680" t="s">
        <v>976</v>
      </c>
      <c r="E680">
        <v>160</v>
      </c>
      <c r="F680" t="s">
        <v>988</v>
      </c>
    </row>
    <row r="681" spans="1:6">
      <c r="A681">
        <v>100</v>
      </c>
      <c r="B681" t="s">
        <v>17</v>
      </c>
      <c r="C681">
        <v>1460</v>
      </c>
      <c r="D681" t="s">
        <v>976</v>
      </c>
      <c r="E681">
        <v>800</v>
      </c>
      <c r="F681" t="s">
        <v>989</v>
      </c>
    </row>
    <row r="682" spans="1:6">
      <c r="A682">
        <v>100</v>
      </c>
      <c r="B682" t="s">
        <v>17</v>
      </c>
      <c r="C682">
        <v>1460</v>
      </c>
      <c r="D682" t="s">
        <v>976</v>
      </c>
      <c r="E682">
        <v>899</v>
      </c>
      <c r="F682" t="s">
        <v>990</v>
      </c>
    </row>
    <row r="683" spans="1:6">
      <c r="A683">
        <v>100</v>
      </c>
      <c r="B683" t="s">
        <v>17</v>
      </c>
      <c r="C683">
        <v>1460</v>
      </c>
      <c r="D683" t="s">
        <v>976</v>
      </c>
      <c r="E683">
        <v>910</v>
      </c>
      <c r="F683" t="s">
        <v>991</v>
      </c>
    </row>
    <row r="684" spans="1:6">
      <c r="A684">
        <v>100</v>
      </c>
      <c r="B684" t="s">
        <v>17</v>
      </c>
      <c r="C684">
        <v>1480</v>
      </c>
      <c r="D684" t="s">
        <v>992</v>
      </c>
      <c r="E684">
        <v>10</v>
      </c>
      <c r="F684" t="s">
        <v>993</v>
      </c>
    </row>
    <row r="685" spans="1:6">
      <c r="A685">
        <v>100</v>
      </c>
      <c r="B685" t="s">
        <v>17</v>
      </c>
      <c r="C685">
        <v>1480</v>
      </c>
      <c r="D685" t="s">
        <v>992</v>
      </c>
      <c r="E685">
        <v>20</v>
      </c>
      <c r="F685" t="s">
        <v>994</v>
      </c>
    </row>
    <row r="686" spans="1:6">
      <c r="A686">
        <v>100</v>
      </c>
      <c r="B686" t="s">
        <v>17</v>
      </c>
      <c r="C686">
        <v>1480</v>
      </c>
      <c r="D686" t="s">
        <v>992</v>
      </c>
      <c r="E686">
        <v>30</v>
      </c>
      <c r="F686" t="s">
        <v>995</v>
      </c>
    </row>
    <row r="687" spans="1:6">
      <c r="A687">
        <v>100</v>
      </c>
      <c r="B687" t="s">
        <v>17</v>
      </c>
      <c r="C687">
        <v>1480</v>
      </c>
      <c r="D687" t="s">
        <v>992</v>
      </c>
      <c r="E687">
        <v>35</v>
      </c>
      <c r="F687" t="s">
        <v>996</v>
      </c>
    </row>
    <row r="688" spans="1:6">
      <c r="A688">
        <v>100</v>
      </c>
      <c r="B688" t="s">
        <v>17</v>
      </c>
      <c r="C688">
        <v>1480</v>
      </c>
      <c r="D688" t="s">
        <v>992</v>
      </c>
      <c r="E688">
        <v>40</v>
      </c>
      <c r="F688" t="s">
        <v>997</v>
      </c>
    </row>
    <row r="689" spans="1:6">
      <c r="A689">
        <v>100</v>
      </c>
      <c r="B689" t="s">
        <v>17</v>
      </c>
      <c r="C689">
        <v>1480</v>
      </c>
      <c r="D689" t="s">
        <v>992</v>
      </c>
      <c r="E689">
        <v>100</v>
      </c>
      <c r="F689" t="s">
        <v>998</v>
      </c>
    </row>
    <row r="690" spans="1:6">
      <c r="A690">
        <v>100</v>
      </c>
      <c r="B690" t="s">
        <v>17</v>
      </c>
      <c r="C690">
        <v>1480</v>
      </c>
      <c r="D690" t="s">
        <v>992</v>
      </c>
      <c r="E690">
        <v>110</v>
      </c>
      <c r="F690" t="s">
        <v>999</v>
      </c>
    </row>
    <row r="691" spans="1:6">
      <c r="A691">
        <v>100</v>
      </c>
      <c r="B691" t="s">
        <v>17</v>
      </c>
      <c r="C691">
        <v>1480</v>
      </c>
      <c r="D691" t="s">
        <v>992</v>
      </c>
      <c r="E691">
        <v>899</v>
      </c>
      <c r="F691" t="s">
        <v>1000</v>
      </c>
    </row>
    <row r="692" spans="1:6">
      <c r="A692">
        <v>100</v>
      </c>
      <c r="B692" t="s">
        <v>17</v>
      </c>
      <c r="C692">
        <v>1480</v>
      </c>
      <c r="D692" t="s">
        <v>992</v>
      </c>
      <c r="E692">
        <v>900</v>
      </c>
      <c r="F692" t="s">
        <v>1001</v>
      </c>
    </row>
    <row r="693" spans="1:6">
      <c r="A693">
        <v>100</v>
      </c>
      <c r="B693" t="s">
        <v>17</v>
      </c>
      <c r="C693">
        <v>1480</v>
      </c>
      <c r="D693" t="s">
        <v>992</v>
      </c>
      <c r="E693">
        <v>910</v>
      </c>
      <c r="F693" t="s">
        <v>1002</v>
      </c>
    </row>
    <row r="694" spans="1:6">
      <c r="A694">
        <v>100</v>
      </c>
      <c r="B694" t="s">
        <v>17</v>
      </c>
      <c r="C694">
        <v>1500</v>
      </c>
      <c r="D694" t="s">
        <v>1003</v>
      </c>
      <c r="E694">
        <v>10</v>
      </c>
      <c r="F694" t="s">
        <v>1004</v>
      </c>
    </row>
    <row r="695" spans="1:6">
      <c r="A695">
        <v>100</v>
      </c>
      <c r="B695" t="s">
        <v>17</v>
      </c>
      <c r="C695">
        <v>1500</v>
      </c>
      <c r="D695" t="s">
        <v>1003</v>
      </c>
      <c r="E695">
        <v>20</v>
      </c>
      <c r="F695" t="s">
        <v>1005</v>
      </c>
    </row>
    <row r="696" spans="1:6">
      <c r="A696">
        <v>100</v>
      </c>
      <c r="B696" t="s">
        <v>17</v>
      </c>
      <c r="C696">
        <v>1500</v>
      </c>
      <c r="D696" t="s">
        <v>1003</v>
      </c>
      <c r="E696">
        <v>30</v>
      </c>
      <c r="F696" t="s">
        <v>1006</v>
      </c>
    </row>
    <row r="697" spans="1:6">
      <c r="A697">
        <v>100</v>
      </c>
      <c r="B697" t="s">
        <v>17</v>
      </c>
      <c r="C697">
        <v>1500</v>
      </c>
      <c r="D697" t="s">
        <v>1003</v>
      </c>
      <c r="E697">
        <v>40</v>
      </c>
      <c r="F697" t="s">
        <v>1007</v>
      </c>
    </row>
    <row r="698" spans="1:6">
      <c r="A698">
        <v>100</v>
      </c>
      <c r="B698" t="s">
        <v>17</v>
      </c>
      <c r="C698">
        <v>1500</v>
      </c>
      <c r="D698" t="s">
        <v>1003</v>
      </c>
      <c r="E698">
        <v>910</v>
      </c>
      <c r="F698" t="s">
        <v>1008</v>
      </c>
    </row>
    <row r="699" spans="1:6">
      <c r="A699">
        <v>100</v>
      </c>
      <c r="B699" t="s">
        <v>17</v>
      </c>
      <c r="C699">
        <v>1520</v>
      </c>
      <c r="D699" t="s">
        <v>1009</v>
      </c>
      <c r="E699">
        <v>10</v>
      </c>
      <c r="F699" t="s">
        <v>1010</v>
      </c>
    </row>
    <row r="700" spans="1:6">
      <c r="A700">
        <v>100</v>
      </c>
      <c r="B700" t="s">
        <v>17</v>
      </c>
      <c r="C700">
        <v>1520</v>
      </c>
      <c r="D700" t="s">
        <v>1009</v>
      </c>
      <c r="E700">
        <v>20</v>
      </c>
      <c r="F700" t="s">
        <v>1011</v>
      </c>
    </row>
    <row r="701" spans="1:6">
      <c r="A701">
        <v>100</v>
      </c>
      <c r="B701" t="s">
        <v>17</v>
      </c>
      <c r="C701">
        <v>1520</v>
      </c>
      <c r="D701" t="s">
        <v>1009</v>
      </c>
      <c r="E701">
        <v>40</v>
      </c>
      <c r="F701" t="s">
        <v>1012</v>
      </c>
    </row>
    <row r="702" spans="1:6">
      <c r="A702">
        <v>100</v>
      </c>
      <c r="B702" t="s">
        <v>17</v>
      </c>
      <c r="C702">
        <v>1520</v>
      </c>
      <c r="D702" t="s">
        <v>1009</v>
      </c>
      <c r="E702">
        <v>60</v>
      </c>
      <c r="F702" t="s">
        <v>1013</v>
      </c>
    </row>
    <row r="703" spans="1:6">
      <c r="A703">
        <v>100</v>
      </c>
      <c r="B703" t="s">
        <v>17</v>
      </c>
      <c r="C703">
        <v>1520</v>
      </c>
      <c r="D703" t="s">
        <v>1009</v>
      </c>
      <c r="E703">
        <v>80</v>
      </c>
      <c r="F703" t="s">
        <v>1014</v>
      </c>
    </row>
    <row r="704" spans="1:6">
      <c r="A704">
        <v>100</v>
      </c>
      <c r="B704" t="s">
        <v>17</v>
      </c>
      <c r="C704">
        <v>1520</v>
      </c>
      <c r="D704" t="s">
        <v>1009</v>
      </c>
      <c r="E704">
        <v>100</v>
      </c>
      <c r="F704" t="s">
        <v>1015</v>
      </c>
    </row>
    <row r="705" spans="1:6">
      <c r="A705">
        <v>100</v>
      </c>
      <c r="B705" t="s">
        <v>17</v>
      </c>
      <c r="C705">
        <v>1520</v>
      </c>
      <c r="D705" t="s">
        <v>1009</v>
      </c>
      <c r="E705">
        <v>120</v>
      </c>
      <c r="F705" t="s">
        <v>1016</v>
      </c>
    </row>
    <row r="706" spans="1:6">
      <c r="A706">
        <v>100</v>
      </c>
      <c r="B706" t="s">
        <v>17</v>
      </c>
      <c r="C706">
        <v>1520</v>
      </c>
      <c r="D706" t="s">
        <v>1009</v>
      </c>
      <c r="E706">
        <v>140</v>
      </c>
      <c r="F706" t="s">
        <v>1017</v>
      </c>
    </row>
    <row r="707" spans="1:6">
      <c r="A707">
        <v>100</v>
      </c>
      <c r="B707" t="s">
        <v>17</v>
      </c>
      <c r="C707">
        <v>1520</v>
      </c>
      <c r="D707" t="s">
        <v>1009</v>
      </c>
      <c r="E707">
        <v>160</v>
      </c>
      <c r="F707" t="s">
        <v>1018</v>
      </c>
    </row>
    <row r="708" spans="1:6">
      <c r="A708">
        <v>100</v>
      </c>
      <c r="B708" t="s">
        <v>17</v>
      </c>
      <c r="C708">
        <v>1520</v>
      </c>
      <c r="D708" t="s">
        <v>1009</v>
      </c>
      <c r="E708">
        <v>180</v>
      </c>
      <c r="F708" t="s">
        <v>1019</v>
      </c>
    </row>
    <row r="709" spans="1:6">
      <c r="A709">
        <v>100</v>
      </c>
      <c r="B709" t="s">
        <v>17</v>
      </c>
      <c r="C709">
        <v>1520</v>
      </c>
      <c r="D709" t="s">
        <v>1009</v>
      </c>
      <c r="E709">
        <v>200</v>
      </c>
      <c r="F709" t="s">
        <v>1020</v>
      </c>
    </row>
    <row r="710" spans="1:6">
      <c r="A710">
        <v>100</v>
      </c>
      <c r="B710" t="s">
        <v>17</v>
      </c>
      <c r="C710">
        <v>1520</v>
      </c>
      <c r="D710" t="s">
        <v>1009</v>
      </c>
      <c r="E710">
        <v>220</v>
      </c>
      <c r="F710" t="s">
        <v>1021</v>
      </c>
    </row>
    <row r="711" spans="1:6">
      <c r="A711">
        <v>100</v>
      </c>
      <c r="B711" t="s">
        <v>17</v>
      </c>
      <c r="C711">
        <v>1520</v>
      </c>
      <c r="D711" t="s">
        <v>1009</v>
      </c>
      <c r="E711">
        <v>240</v>
      </c>
      <c r="F711" t="s">
        <v>1022</v>
      </c>
    </row>
    <row r="712" spans="1:6">
      <c r="A712">
        <v>100</v>
      </c>
      <c r="B712" t="s">
        <v>17</v>
      </c>
      <c r="C712">
        <v>1520</v>
      </c>
      <c r="D712" t="s">
        <v>1009</v>
      </c>
      <c r="E712">
        <v>260</v>
      </c>
      <c r="F712" t="s">
        <v>1023</v>
      </c>
    </row>
    <row r="713" spans="1:6">
      <c r="A713">
        <v>100</v>
      </c>
      <c r="B713" t="s">
        <v>17</v>
      </c>
      <c r="C713">
        <v>1520</v>
      </c>
      <c r="D713" t="s">
        <v>1009</v>
      </c>
      <c r="E713">
        <v>280</v>
      </c>
      <c r="F713" t="s">
        <v>1024</v>
      </c>
    </row>
    <row r="714" spans="1:6">
      <c r="A714">
        <v>100</v>
      </c>
      <c r="B714" t="s">
        <v>17</v>
      </c>
      <c r="C714">
        <v>1520</v>
      </c>
      <c r="D714" t="s">
        <v>1009</v>
      </c>
      <c r="E714">
        <v>300</v>
      </c>
      <c r="F714" t="s">
        <v>1025</v>
      </c>
    </row>
    <row r="715" spans="1:6">
      <c r="A715">
        <v>100</v>
      </c>
      <c r="B715" t="s">
        <v>17</v>
      </c>
      <c r="C715">
        <v>1520</v>
      </c>
      <c r="D715" t="s">
        <v>1009</v>
      </c>
      <c r="E715">
        <v>320</v>
      </c>
      <c r="F715" t="s">
        <v>1026</v>
      </c>
    </row>
    <row r="716" spans="1:6">
      <c r="A716">
        <v>100</v>
      </c>
      <c r="B716" t="s">
        <v>17</v>
      </c>
      <c r="C716">
        <v>1520</v>
      </c>
      <c r="D716" t="s">
        <v>1009</v>
      </c>
      <c r="E716">
        <v>330</v>
      </c>
      <c r="F716" t="s">
        <v>1027</v>
      </c>
    </row>
    <row r="717" spans="1:6">
      <c r="A717">
        <v>100</v>
      </c>
      <c r="B717" t="s">
        <v>17</v>
      </c>
      <c r="C717">
        <v>1520</v>
      </c>
      <c r="D717" t="s">
        <v>1009</v>
      </c>
      <c r="E717">
        <v>350</v>
      </c>
      <c r="F717" t="s">
        <v>1028</v>
      </c>
    </row>
    <row r="718" spans="1:6">
      <c r="A718">
        <v>100</v>
      </c>
      <c r="B718" t="s">
        <v>17</v>
      </c>
      <c r="C718">
        <v>1520</v>
      </c>
      <c r="D718" t="s">
        <v>1009</v>
      </c>
      <c r="E718">
        <v>360</v>
      </c>
      <c r="F718" t="s">
        <v>1029</v>
      </c>
    </row>
    <row r="719" spans="1:6">
      <c r="A719">
        <v>100</v>
      </c>
      <c r="B719" t="s">
        <v>17</v>
      </c>
      <c r="C719">
        <v>1520</v>
      </c>
      <c r="D719" t="s">
        <v>1009</v>
      </c>
      <c r="E719">
        <v>899</v>
      </c>
      <c r="F719" t="s">
        <v>1030</v>
      </c>
    </row>
    <row r="720" spans="1:6">
      <c r="A720">
        <v>100</v>
      </c>
      <c r="B720" t="s">
        <v>17</v>
      </c>
      <c r="C720">
        <v>1520</v>
      </c>
      <c r="D720" t="s">
        <v>1009</v>
      </c>
      <c r="E720">
        <v>910</v>
      </c>
      <c r="F720" t="s">
        <v>1031</v>
      </c>
    </row>
    <row r="721" spans="1:6">
      <c r="A721">
        <v>100</v>
      </c>
      <c r="B721" t="s">
        <v>17</v>
      </c>
      <c r="C721">
        <v>1540</v>
      </c>
      <c r="D721" t="s">
        <v>1032</v>
      </c>
      <c r="E721">
        <v>10</v>
      </c>
      <c r="F721" t="s">
        <v>1033</v>
      </c>
    </row>
    <row r="722" spans="1:6">
      <c r="A722">
        <v>100</v>
      </c>
      <c r="B722" t="s">
        <v>17</v>
      </c>
      <c r="C722">
        <v>1560</v>
      </c>
      <c r="D722" t="s">
        <v>1034</v>
      </c>
      <c r="E722">
        <v>20</v>
      </c>
      <c r="F722" t="s">
        <v>1035</v>
      </c>
    </row>
    <row r="723" spans="1:6">
      <c r="A723">
        <v>100</v>
      </c>
      <c r="B723" t="s">
        <v>17</v>
      </c>
      <c r="C723">
        <v>1560</v>
      </c>
      <c r="D723" t="s">
        <v>1034</v>
      </c>
      <c r="E723">
        <v>30</v>
      </c>
      <c r="F723" t="s">
        <v>1036</v>
      </c>
    </row>
    <row r="724" spans="1:6">
      <c r="A724">
        <v>100</v>
      </c>
      <c r="B724" t="s">
        <v>17</v>
      </c>
      <c r="C724">
        <v>1560</v>
      </c>
      <c r="D724" t="s">
        <v>1034</v>
      </c>
      <c r="E724">
        <v>855</v>
      </c>
      <c r="F724" t="s">
        <v>1037</v>
      </c>
    </row>
    <row r="725" spans="1:6">
      <c r="A725">
        <v>100</v>
      </c>
      <c r="B725" t="s">
        <v>17</v>
      </c>
      <c r="C725">
        <v>1580</v>
      </c>
      <c r="D725" t="s">
        <v>1038</v>
      </c>
      <c r="E725">
        <v>5</v>
      </c>
      <c r="F725" t="s">
        <v>1039</v>
      </c>
    </row>
    <row r="726" spans="1:6">
      <c r="A726">
        <v>100</v>
      </c>
      <c r="B726" t="s">
        <v>17</v>
      </c>
      <c r="C726">
        <v>1580</v>
      </c>
      <c r="D726" t="s">
        <v>1038</v>
      </c>
      <c r="E726">
        <v>10</v>
      </c>
      <c r="F726" t="s">
        <v>1040</v>
      </c>
    </row>
    <row r="727" spans="1:6">
      <c r="A727">
        <v>100</v>
      </c>
      <c r="B727" t="s">
        <v>17</v>
      </c>
      <c r="C727">
        <v>1580</v>
      </c>
      <c r="D727" t="s">
        <v>1038</v>
      </c>
      <c r="E727">
        <v>15</v>
      </c>
      <c r="F727" t="s">
        <v>1041</v>
      </c>
    </row>
    <row r="728" spans="1:6">
      <c r="A728">
        <v>100</v>
      </c>
      <c r="B728" t="s">
        <v>17</v>
      </c>
      <c r="C728">
        <v>1580</v>
      </c>
      <c r="D728" t="s">
        <v>1038</v>
      </c>
      <c r="E728">
        <v>20</v>
      </c>
      <c r="F728" t="s">
        <v>1042</v>
      </c>
    </row>
    <row r="729" spans="1:6">
      <c r="A729">
        <v>100</v>
      </c>
      <c r="B729" t="s">
        <v>17</v>
      </c>
      <c r="C729">
        <v>1580</v>
      </c>
      <c r="D729" t="s">
        <v>1038</v>
      </c>
      <c r="E729">
        <v>30</v>
      </c>
      <c r="F729" t="s">
        <v>1043</v>
      </c>
    </row>
    <row r="730" spans="1:6">
      <c r="A730">
        <v>100</v>
      </c>
      <c r="B730" t="s">
        <v>17</v>
      </c>
      <c r="C730">
        <v>1580</v>
      </c>
      <c r="D730" t="s">
        <v>1038</v>
      </c>
      <c r="E730">
        <v>40</v>
      </c>
      <c r="F730" t="s">
        <v>1044</v>
      </c>
    </row>
    <row r="731" spans="1:6">
      <c r="A731">
        <v>100</v>
      </c>
      <c r="B731" t="s">
        <v>17</v>
      </c>
      <c r="C731">
        <v>1580</v>
      </c>
      <c r="D731" t="s">
        <v>1038</v>
      </c>
      <c r="E731">
        <v>50</v>
      </c>
      <c r="F731" t="s">
        <v>1045</v>
      </c>
    </row>
    <row r="732" spans="1:6">
      <c r="A732">
        <v>100</v>
      </c>
      <c r="B732" t="s">
        <v>17</v>
      </c>
      <c r="C732">
        <v>1580</v>
      </c>
      <c r="D732" t="s">
        <v>1038</v>
      </c>
      <c r="E732">
        <v>60</v>
      </c>
      <c r="F732" t="s">
        <v>1046</v>
      </c>
    </row>
    <row r="733" spans="1:6">
      <c r="A733">
        <v>100</v>
      </c>
      <c r="B733" t="s">
        <v>17</v>
      </c>
      <c r="C733">
        <v>1580</v>
      </c>
      <c r="D733" t="s">
        <v>1038</v>
      </c>
      <c r="E733">
        <v>70</v>
      </c>
      <c r="F733" t="s">
        <v>1047</v>
      </c>
    </row>
    <row r="734" spans="1:6">
      <c r="A734">
        <v>100</v>
      </c>
      <c r="B734" t="s">
        <v>17</v>
      </c>
      <c r="C734">
        <v>1580</v>
      </c>
      <c r="D734" t="s">
        <v>1038</v>
      </c>
      <c r="E734">
        <v>80</v>
      </c>
      <c r="F734" t="s">
        <v>1048</v>
      </c>
    </row>
    <row r="735" spans="1:6">
      <c r="A735">
        <v>100</v>
      </c>
      <c r="B735" t="s">
        <v>17</v>
      </c>
      <c r="C735">
        <v>1580</v>
      </c>
      <c r="D735" t="s">
        <v>1038</v>
      </c>
      <c r="E735">
        <v>90</v>
      </c>
      <c r="F735" t="s">
        <v>1049</v>
      </c>
    </row>
    <row r="736" spans="1:6">
      <c r="A736">
        <v>100</v>
      </c>
      <c r="B736" t="s">
        <v>17</v>
      </c>
      <c r="C736">
        <v>1580</v>
      </c>
      <c r="D736" t="s">
        <v>1038</v>
      </c>
      <c r="E736">
        <v>95</v>
      </c>
      <c r="F736" t="s">
        <v>1050</v>
      </c>
    </row>
    <row r="737" spans="1:6">
      <c r="A737">
        <v>100</v>
      </c>
      <c r="B737" t="s">
        <v>17</v>
      </c>
      <c r="C737">
        <v>1580</v>
      </c>
      <c r="D737" t="s">
        <v>1038</v>
      </c>
      <c r="E737">
        <v>100</v>
      </c>
      <c r="F737" t="s">
        <v>1051</v>
      </c>
    </row>
    <row r="738" spans="1:6">
      <c r="A738">
        <v>100</v>
      </c>
      <c r="B738" t="s">
        <v>17</v>
      </c>
      <c r="C738">
        <v>1580</v>
      </c>
      <c r="D738" t="s">
        <v>1038</v>
      </c>
      <c r="E738">
        <v>110</v>
      </c>
      <c r="F738" t="s">
        <v>1052</v>
      </c>
    </row>
    <row r="739" spans="1:6">
      <c r="A739">
        <v>100</v>
      </c>
      <c r="B739" t="s">
        <v>17</v>
      </c>
      <c r="C739">
        <v>1580</v>
      </c>
      <c r="D739" t="s">
        <v>1038</v>
      </c>
      <c r="E739">
        <v>120</v>
      </c>
      <c r="F739" t="s">
        <v>1053</v>
      </c>
    </row>
    <row r="740" spans="1:6">
      <c r="A740">
        <v>100</v>
      </c>
      <c r="B740" t="s">
        <v>17</v>
      </c>
      <c r="C740">
        <v>1580</v>
      </c>
      <c r="D740" t="s">
        <v>1038</v>
      </c>
      <c r="E740">
        <v>130</v>
      </c>
      <c r="F740" t="s">
        <v>1054</v>
      </c>
    </row>
    <row r="741" spans="1:6">
      <c r="A741">
        <v>100</v>
      </c>
      <c r="B741" t="s">
        <v>17</v>
      </c>
      <c r="C741">
        <v>1580</v>
      </c>
      <c r="D741" t="s">
        <v>1038</v>
      </c>
      <c r="E741">
        <v>140</v>
      </c>
      <c r="F741" t="s">
        <v>1055</v>
      </c>
    </row>
    <row r="742" spans="1:6">
      <c r="A742">
        <v>100</v>
      </c>
      <c r="B742" t="s">
        <v>17</v>
      </c>
      <c r="C742">
        <v>1580</v>
      </c>
      <c r="D742" t="s">
        <v>1038</v>
      </c>
      <c r="E742">
        <v>150</v>
      </c>
      <c r="F742" t="s">
        <v>1056</v>
      </c>
    </row>
    <row r="743" spans="1:6">
      <c r="A743">
        <v>100</v>
      </c>
      <c r="B743" t="s">
        <v>17</v>
      </c>
      <c r="C743">
        <v>1580</v>
      </c>
      <c r="D743" t="s">
        <v>1038</v>
      </c>
      <c r="E743">
        <v>160</v>
      </c>
      <c r="F743" t="s">
        <v>1057</v>
      </c>
    </row>
    <row r="744" spans="1:6">
      <c r="A744">
        <v>100</v>
      </c>
      <c r="B744" t="s">
        <v>17</v>
      </c>
      <c r="C744">
        <v>1580</v>
      </c>
      <c r="D744" t="s">
        <v>1038</v>
      </c>
      <c r="E744">
        <v>170</v>
      </c>
      <c r="F744" t="s">
        <v>1058</v>
      </c>
    </row>
    <row r="745" spans="1:6">
      <c r="A745">
        <v>100</v>
      </c>
      <c r="B745" t="s">
        <v>17</v>
      </c>
      <c r="C745">
        <v>1580</v>
      </c>
      <c r="D745" t="s">
        <v>1038</v>
      </c>
      <c r="E745">
        <v>180</v>
      </c>
      <c r="F745" t="s">
        <v>1059</v>
      </c>
    </row>
    <row r="746" spans="1:6">
      <c r="A746">
        <v>100</v>
      </c>
      <c r="B746" t="s">
        <v>17</v>
      </c>
      <c r="C746">
        <v>1580</v>
      </c>
      <c r="D746" t="s">
        <v>1038</v>
      </c>
      <c r="E746">
        <v>190</v>
      </c>
      <c r="F746" t="s">
        <v>1060</v>
      </c>
    </row>
    <row r="747" spans="1:6">
      <c r="A747">
        <v>100</v>
      </c>
      <c r="B747" t="s">
        <v>17</v>
      </c>
      <c r="C747">
        <v>1580</v>
      </c>
      <c r="D747" t="s">
        <v>1038</v>
      </c>
      <c r="E747">
        <v>200</v>
      </c>
      <c r="F747" t="s">
        <v>1061</v>
      </c>
    </row>
    <row r="748" spans="1:6">
      <c r="A748">
        <v>100</v>
      </c>
      <c r="B748" t="s">
        <v>17</v>
      </c>
      <c r="C748">
        <v>1580</v>
      </c>
      <c r="D748" t="s">
        <v>1038</v>
      </c>
      <c r="E748">
        <v>210</v>
      </c>
      <c r="F748" t="s">
        <v>1062</v>
      </c>
    </row>
    <row r="749" spans="1:6">
      <c r="A749">
        <v>100</v>
      </c>
      <c r="B749" t="s">
        <v>17</v>
      </c>
      <c r="C749">
        <v>1580</v>
      </c>
      <c r="D749" t="s">
        <v>1038</v>
      </c>
      <c r="E749">
        <v>240</v>
      </c>
      <c r="F749" t="s">
        <v>1063</v>
      </c>
    </row>
    <row r="750" spans="1:6">
      <c r="A750">
        <v>100</v>
      </c>
      <c r="B750" t="s">
        <v>17</v>
      </c>
      <c r="C750">
        <v>1580</v>
      </c>
      <c r="D750" t="s">
        <v>1038</v>
      </c>
      <c r="E750">
        <v>250</v>
      </c>
      <c r="F750" t="s">
        <v>1064</v>
      </c>
    </row>
    <row r="751" spans="1:6">
      <c r="A751">
        <v>100</v>
      </c>
      <c r="B751" t="s">
        <v>17</v>
      </c>
      <c r="C751">
        <v>1580</v>
      </c>
      <c r="D751" t="s">
        <v>1038</v>
      </c>
      <c r="E751">
        <v>800</v>
      </c>
      <c r="F751" t="s">
        <v>1065</v>
      </c>
    </row>
    <row r="752" spans="1:6">
      <c r="A752">
        <v>100</v>
      </c>
      <c r="B752" t="s">
        <v>17</v>
      </c>
      <c r="C752">
        <v>1580</v>
      </c>
      <c r="D752" t="s">
        <v>1038</v>
      </c>
      <c r="E752">
        <v>910</v>
      </c>
      <c r="F752" t="s">
        <v>1066</v>
      </c>
    </row>
    <row r="753" spans="1:6">
      <c r="A753">
        <v>100</v>
      </c>
      <c r="B753" t="s">
        <v>17</v>
      </c>
      <c r="C753">
        <v>1600</v>
      </c>
      <c r="D753" t="s">
        <v>1067</v>
      </c>
      <c r="E753">
        <v>10</v>
      </c>
      <c r="F753" t="s">
        <v>1068</v>
      </c>
    </row>
    <row r="754" spans="1:6">
      <c r="A754">
        <v>100</v>
      </c>
      <c r="B754" t="s">
        <v>17</v>
      </c>
      <c r="C754">
        <v>1600</v>
      </c>
      <c r="D754" t="s">
        <v>1067</v>
      </c>
      <c r="E754">
        <v>20</v>
      </c>
      <c r="F754" t="s">
        <v>1069</v>
      </c>
    </row>
    <row r="755" spans="1:6">
      <c r="A755">
        <v>100</v>
      </c>
      <c r="B755" t="s">
        <v>17</v>
      </c>
      <c r="C755">
        <v>1600</v>
      </c>
      <c r="D755" t="s">
        <v>1067</v>
      </c>
      <c r="E755">
        <v>30</v>
      </c>
      <c r="F755" t="s">
        <v>1070</v>
      </c>
    </row>
    <row r="756" spans="1:6">
      <c r="A756">
        <v>100</v>
      </c>
      <c r="B756" t="s">
        <v>17</v>
      </c>
      <c r="C756">
        <v>1600</v>
      </c>
      <c r="D756" t="s">
        <v>1067</v>
      </c>
      <c r="E756">
        <v>40</v>
      </c>
      <c r="F756" t="s">
        <v>1071</v>
      </c>
    </row>
    <row r="757" spans="1:6">
      <c r="A757">
        <v>100</v>
      </c>
      <c r="B757" t="s">
        <v>17</v>
      </c>
      <c r="C757">
        <v>1600</v>
      </c>
      <c r="D757" t="s">
        <v>1067</v>
      </c>
      <c r="E757">
        <v>50</v>
      </c>
      <c r="F757" t="s">
        <v>1072</v>
      </c>
    </row>
    <row r="758" spans="1:6">
      <c r="A758">
        <v>100</v>
      </c>
      <c r="B758" t="s">
        <v>17</v>
      </c>
      <c r="C758">
        <v>1600</v>
      </c>
      <c r="D758" t="s">
        <v>1067</v>
      </c>
      <c r="E758">
        <v>60</v>
      </c>
      <c r="F758" t="s">
        <v>1073</v>
      </c>
    </row>
    <row r="759" spans="1:6">
      <c r="A759">
        <v>100</v>
      </c>
      <c r="B759" t="s">
        <v>17</v>
      </c>
      <c r="C759">
        <v>1600</v>
      </c>
      <c r="D759" t="s">
        <v>1067</v>
      </c>
      <c r="E759">
        <v>65</v>
      </c>
      <c r="F759" t="s">
        <v>1074</v>
      </c>
    </row>
    <row r="760" spans="1:6">
      <c r="A760">
        <v>100</v>
      </c>
      <c r="B760" t="s">
        <v>17</v>
      </c>
      <c r="C760">
        <v>1600</v>
      </c>
      <c r="D760" t="s">
        <v>1067</v>
      </c>
      <c r="E760">
        <v>70</v>
      </c>
      <c r="F760" t="s">
        <v>1075</v>
      </c>
    </row>
    <row r="761" spans="1:6">
      <c r="A761">
        <v>100</v>
      </c>
      <c r="B761" t="s">
        <v>17</v>
      </c>
      <c r="C761">
        <v>1600</v>
      </c>
      <c r="D761" t="s">
        <v>1067</v>
      </c>
      <c r="E761">
        <v>80</v>
      </c>
      <c r="F761" t="s">
        <v>1076</v>
      </c>
    </row>
    <row r="762" spans="1:6">
      <c r="A762">
        <v>100</v>
      </c>
      <c r="B762" t="s">
        <v>17</v>
      </c>
      <c r="C762">
        <v>1600</v>
      </c>
      <c r="D762" t="s">
        <v>1067</v>
      </c>
      <c r="E762">
        <v>100</v>
      </c>
      <c r="F762" t="s">
        <v>1077</v>
      </c>
    </row>
    <row r="763" spans="1:6">
      <c r="A763">
        <v>100</v>
      </c>
      <c r="B763" t="s">
        <v>17</v>
      </c>
      <c r="C763">
        <v>1600</v>
      </c>
      <c r="D763" t="s">
        <v>1067</v>
      </c>
      <c r="E763">
        <v>800</v>
      </c>
      <c r="F763" t="s">
        <v>1078</v>
      </c>
    </row>
    <row r="764" spans="1:6">
      <c r="A764">
        <v>100</v>
      </c>
      <c r="B764" t="s">
        <v>17</v>
      </c>
      <c r="C764">
        <v>1600</v>
      </c>
      <c r="D764" t="s">
        <v>1067</v>
      </c>
      <c r="E764">
        <v>910</v>
      </c>
      <c r="F764" t="s">
        <v>1079</v>
      </c>
    </row>
    <row r="765" spans="1:6">
      <c r="A765">
        <v>100</v>
      </c>
      <c r="B765" t="s">
        <v>17</v>
      </c>
      <c r="C765">
        <v>1620</v>
      </c>
      <c r="D765" t="s">
        <v>1080</v>
      </c>
      <c r="E765">
        <v>10</v>
      </c>
      <c r="F765" t="s">
        <v>1081</v>
      </c>
    </row>
    <row r="766" spans="1:6">
      <c r="A766">
        <v>100</v>
      </c>
      <c r="B766" t="s">
        <v>17</v>
      </c>
      <c r="C766">
        <v>1620</v>
      </c>
      <c r="D766" t="s">
        <v>1080</v>
      </c>
      <c r="E766">
        <v>20</v>
      </c>
      <c r="F766" t="s">
        <v>1082</v>
      </c>
    </row>
    <row r="767" spans="1:6">
      <c r="A767">
        <v>100</v>
      </c>
      <c r="B767" t="s">
        <v>17</v>
      </c>
      <c r="C767">
        <v>1620</v>
      </c>
      <c r="D767" t="s">
        <v>1080</v>
      </c>
      <c r="E767">
        <v>30</v>
      </c>
      <c r="F767" t="s">
        <v>1083</v>
      </c>
    </row>
    <row r="768" spans="1:6">
      <c r="A768">
        <v>100</v>
      </c>
      <c r="B768" t="s">
        <v>17</v>
      </c>
      <c r="C768">
        <v>1620</v>
      </c>
      <c r="D768" t="s">
        <v>1080</v>
      </c>
      <c r="E768">
        <v>40</v>
      </c>
      <c r="F768" t="s">
        <v>1084</v>
      </c>
    </row>
    <row r="769" spans="1:6">
      <c r="A769">
        <v>100</v>
      </c>
      <c r="B769" t="s">
        <v>17</v>
      </c>
      <c r="C769">
        <v>1620</v>
      </c>
      <c r="D769" t="s">
        <v>1080</v>
      </c>
      <c r="E769">
        <v>800</v>
      </c>
      <c r="F769" t="s">
        <v>1085</v>
      </c>
    </row>
    <row r="770" spans="1:6">
      <c r="A770">
        <v>100</v>
      </c>
      <c r="B770" t="s">
        <v>17</v>
      </c>
      <c r="C770">
        <v>1620</v>
      </c>
      <c r="D770" t="s">
        <v>1080</v>
      </c>
      <c r="E770">
        <v>910</v>
      </c>
      <c r="F770" t="s">
        <v>1086</v>
      </c>
    </row>
    <row r="771" spans="1:6">
      <c r="A771">
        <v>100</v>
      </c>
      <c r="B771" t="s">
        <v>17</v>
      </c>
      <c r="C771">
        <v>1640</v>
      </c>
      <c r="D771" t="s">
        <v>1087</v>
      </c>
      <c r="E771">
        <v>10</v>
      </c>
      <c r="F771" t="s">
        <v>1088</v>
      </c>
    </row>
    <row r="772" spans="1:6">
      <c r="A772">
        <v>100</v>
      </c>
      <c r="B772" t="s">
        <v>17</v>
      </c>
      <c r="C772">
        <v>1640</v>
      </c>
      <c r="D772" t="s">
        <v>1087</v>
      </c>
      <c r="E772">
        <v>20</v>
      </c>
      <c r="F772" t="s">
        <v>1089</v>
      </c>
    </row>
    <row r="773" spans="1:6">
      <c r="A773">
        <v>100</v>
      </c>
      <c r="B773" t="s">
        <v>17</v>
      </c>
      <c r="C773">
        <v>1640</v>
      </c>
      <c r="D773" t="s">
        <v>1087</v>
      </c>
      <c r="E773">
        <v>25</v>
      </c>
      <c r="F773" t="s">
        <v>1090</v>
      </c>
    </row>
    <row r="774" spans="1:6">
      <c r="A774">
        <v>100</v>
      </c>
      <c r="B774" t="s">
        <v>17</v>
      </c>
      <c r="C774">
        <v>1640</v>
      </c>
      <c r="D774" t="s">
        <v>1087</v>
      </c>
      <c r="E774">
        <v>35</v>
      </c>
      <c r="F774" t="s">
        <v>1091</v>
      </c>
    </row>
    <row r="775" spans="1:6">
      <c r="A775">
        <v>100</v>
      </c>
      <c r="B775" t="s">
        <v>17</v>
      </c>
      <c r="C775">
        <v>1640</v>
      </c>
      <c r="D775" t="s">
        <v>1087</v>
      </c>
      <c r="E775">
        <v>40</v>
      </c>
      <c r="F775" t="s">
        <v>1092</v>
      </c>
    </row>
    <row r="776" spans="1:6">
      <c r="A776">
        <v>100</v>
      </c>
      <c r="B776" t="s">
        <v>17</v>
      </c>
      <c r="C776">
        <v>1640</v>
      </c>
      <c r="D776" t="s">
        <v>1087</v>
      </c>
      <c r="E776">
        <v>45</v>
      </c>
      <c r="F776" t="s">
        <v>1093</v>
      </c>
    </row>
    <row r="777" spans="1:6">
      <c r="A777">
        <v>100</v>
      </c>
      <c r="B777" t="s">
        <v>17</v>
      </c>
      <c r="C777">
        <v>1640</v>
      </c>
      <c r="D777" t="s">
        <v>1087</v>
      </c>
      <c r="E777">
        <v>55</v>
      </c>
      <c r="F777" t="s">
        <v>1094</v>
      </c>
    </row>
    <row r="778" spans="1:6">
      <c r="A778">
        <v>100</v>
      </c>
      <c r="B778" t="s">
        <v>17</v>
      </c>
      <c r="C778">
        <v>1640</v>
      </c>
      <c r="D778" t="s">
        <v>1087</v>
      </c>
      <c r="E778">
        <v>60</v>
      </c>
      <c r="F778" t="s">
        <v>1095</v>
      </c>
    </row>
    <row r="779" spans="1:6">
      <c r="A779">
        <v>100</v>
      </c>
      <c r="B779" t="s">
        <v>17</v>
      </c>
      <c r="C779">
        <v>1640</v>
      </c>
      <c r="D779" t="s">
        <v>1087</v>
      </c>
      <c r="E779">
        <v>80</v>
      </c>
      <c r="F779" t="s">
        <v>1096</v>
      </c>
    </row>
    <row r="780" spans="1:6">
      <c r="A780">
        <v>100</v>
      </c>
      <c r="B780" t="s">
        <v>17</v>
      </c>
      <c r="C780">
        <v>1640</v>
      </c>
      <c r="D780" t="s">
        <v>1087</v>
      </c>
      <c r="E780">
        <v>100</v>
      </c>
      <c r="F780" t="s">
        <v>1097</v>
      </c>
    </row>
    <row r="781" spans="1:6">
      <c r="A781">
        <v>100</v>
      </c>
      <c r="B781" t="s">
        <v>17</v>
      </c>
      <c r="C781">
        <v>1640</v>
      </c>
      <c r="D781" t="s">
        <v>1087</v>
      </c>
      <c r="E781">
        <v>110</v>
      </c>
      <c r="F781" t="s">
        <v>1098</v>
      </c>
    </row>
    <row r="782" spans="1:6">
      <c r="A782">
        <v>100</v>
      </c>
      <c r="B782" t="s">
        <v>17</v>
      </c>
      <c r="C782">
        <v>1640</v>
      </c>
      <c r="D782" t="s">
        <v>1087</v>
      </c>
      <c r="E782">
        <v>910</v>
      </c>
      <c r="F782" t="s">
        <v>1099</v>
      </c>
    </row>
    <row r="783" spans="1:6">
      <c r="A783">
        <v>100</v>
      </c>
      <c r="B783" t="s">
        <v>17</v>
      </c>
      <c r="C783">
        <v>1650</v>
      </c>
      <c r="D783" t="s">
        <v>1100</v>
      </c>
      <c r="E783">
        <v>10</v>
      </c>
      <c r="F783" t="s">
        <v>1101</v>
      </c>
    </row>
    <row r="784" spans="1:6">
      <c r="A784">
        <v>100</v>
      </c>
      <c r="B784" t="s">
        <v>17</v>
      </c>
      <c r="C784">
        <v>1650</v>
      </c>
      <c r="D784" t="s">
        <v>1100</v>
      </c>
      <c r="E784">
        <v>20</v>
      </c>
      <c r="F784" t="s">
        <v>1102</v>
      </c>
    </row>
    <row r="785" spans="1:6">
      <c r="A785">
        <v>100</v>
      </c>
      <c r="B785" t="s">
        <v>17</v>
      </c>
      <c r="C785">
        <v>1650</v>
      </c>
      <c r="D785" t="s">
        <v>1100</v>
      </c>
      <c r="E785">
        <v>30</v>
      </c>
      <c r="F785" t="s">
        <v>1103</v>
      </c>
    </row>
    <row r="786" spans="1:6">
      <c r="A786">
        <v>100</v>
      </c>
      <c r="B786" t="s">
        <v>17</v>
      </c>
      <c r="C786">
        <v>1650</v>
      </c>
      <c r="D786" t="s">
        <v>1100</v>
      </c>
      <c r="E786">
        <v>40</v>
      </c>
      <c r="F786" t="s">
        <v>1104</v>
      </c>
    </row>
    <row r="787" spans="1:6">
      <c r="A787">
        <v>100</v>
      </c>
      <c r="B787" t="s">
        <v>17</v>
      </c>
      <c r="C787">
        <v>1650</v>
      </c>
      <c r="D787" t="s">
        <v>1100</v>
      </c>
      <c r="E787">
        <v>50</v>
      </c>
      <c r="F787" t="s">
        <v>1105</v>
      </c>
    </row>
    <row r="788" spans="1:6">
      <c r="A788">
        <v>100</v>
      </c>
      <c r="B788" t="s">
        <v>17</v>
      </c>
      <c r="C788">
        <v>1660</v>
      </c>
      <c r="D788" t="s">
        <v>1106</v>
      </c>
      <c r="E788">
        <v>10</v>
      </c>
      <c r="F788" t="s">
        <v>1107</v>
      </c>
    </row>
    <row r="789" spans="1:6">
      <c r="A789">
        <v>100</v>
      </c>
      <c r="B789" t="s">
        <v>17</v>
      </c>
      <c r="C789">
        <v>1660</v>
      </c>
      <c r="D789" t="s">
        <v>1106</v>
      </c>
      <c r="E789">
        <v>20</v>
      </c>
      <c r="F789" t="s">
        <v>1108</v>
      </c>
    </row>
    <row r="790" spans="1:6">
      <c r="A790">
        <v>100</v>
      </c>
      <c r="B790" t="s">
        <v>17</v>
      </c>
      <c r="C790">
        <v>1660</v>
      </c>
      <c r="D790" t="s">
        <v>1106</v>
      </c>
      <c r="E790">
        <v>30</v>
      </c>
      <c r="F790" t="s">
        <v>1109</v>
      </c>
    </row>
    <row r="791" spans="1:6">
      <c r="A791">
        <v>100</v>
      </c>
      <c r="B791" t="s">
        <v>17</v>
      </c>
      <c r="C791">
        <v>1660</v>
      </c>
      <c r="D791" t="s">
        <v>1106</v>
      </c>
      <c r="E791">
        <v>50</v>
      </c>
      <c r="F791" t="s">
        <v>1110</v>
      </c>
    </row>
    <row r="792" spans="1:6">
      <c r="A792">
        <v>100</v>
      </c>
      <c r="B792" t="s">
        <v>17</v>
      </c>
      <c r="C792">
        <v>1660</v>
      </c>
      <c r="D792" t="s">
        <v>1106</v>
      </c>
      <c r="E792">
        <v>60</v>
      </c>
      <c r="F792" t="s">
        <v>1111</v>
      </c>
    </row>
    <row r="793" spans="1:6">
      <c r="A793">
        <v>100</v>
      </c>
      <c r="B793" t="s">
        <v>17</v>
      </c>
      <c r="C793">
        <v>1660</v>
      </c>
      <c r="D793" t="s">
        <v>1106</v>
      </c>
      <c r="E793">
        <v>65</v>
      </c>
      <c r="F793" t="s">
        <v>1112</v>
      </c>
    </row>
    <row r="794" spans="1:6">
      <c r="A794">
        <v>100</v>
      </c>
      <c r="B794" t="s">
        <v>17</v>
      </c>
      <c r="C794">
        <v>1660</v>
      </c>
      <c r="D794" t="s">
        <v>1106</v>
      </c>
      <c r="E794">
        <v>68</v>
      </c>
      <c r="F794" t="s">
        <v>1113</v>
      </c>
    </row>
    <row r="795" spans="1:6">
      <c r="A795">
        <v>100</v>
      </c>
      <c r="B795" t="s">
        <v>17</v>
      </c>
      <c r="C795">
        <v>1660</v>
      </c>
      <c r="D795" t="s">
        <v>1106</v>
      </c>
      <c r="E795">
        <v>70</v>
      </c>
      <c r="F795" t="s">
        <v>1114</v>
      </c>
    </row>
    <row r="796" spans="1:6">
      <c r="A796">
        <v>100</v>
      </c>
      <c r="B796" t="s">
        <v>17</v>
      </c>
      <c r="C796">
        <v>1660</v>
      </c>
      <c r="D796" t="s">
        <v>1106</v>
      </c>
      <c r="E796">
        <v>80</v>
      </c>
      <c r="F796" t="s">
        <v>1115</v>
      </c>
    </row>
    <row r="797" spans="1:6">
      <c r="A797">
        <v>100</v>
      </c>
      <c r="B797" t="s">
        <v>17</v>
      </c>
      <c r="C797">
        <v>1660</v>
      </c>
      <c r="D797" t="s">
        <v>1106</v>
      </c>
      <c r="E797">
        <v>110</v>
      </c>
      <c r="F797" t="s">
        <v>1116</v>
      </c>
    </row>
    <row r="798" spans="1:6">
      <c r="A798">
        <v>100</v>
      </c>
      <c r="B798" t="s">
        <v>17</v>
      </c>
      <c r="C798">
        <v>1660</v>
      </c>
      <c r="D798" t="s">
        <v>1106</v>
      </c>
      <c r="E798">
        <v>120</v>
      </c>
      <c r="F798" t="s">
        <v>1117</v>
      </c>
    </row>
    <row r="799" spans="1:6">
      <c r="A799">
        <v>100</v>
      </c>
      <c r="B799" t="s">
        <v>17</v>
      </c>
      <c r="C799">
        <v>1660</v>
      </c>
      <c r="D799" t="s">
        <v>1106</v>
      </c>
      <c r="E799">
        <v>130</v>
      </c>
      <c r="F799" t="s">
        <v>1118</v>
      </c>
    </row>
    <row r="800" spans="1:6">
      <c r="A800">
        <v>100</v>
      </c>
      <c r="B800" t="s">
        <v>17</v>
      </c>
      <c r="C800">
        <v>1660</v>
      </c>
      <c r="D800" t="s">
        <v>1106</v>
      </c>
      <c r="E800">
        <v>150</v>
      </c>
      <c r="F800" t="s">
        <v>1119</v>
      </c>
    </row>
    <row r="801" spans="1:6">
      <c r="A801">
        <v>100</v>
      </c>
      <c r="B801" t="s">
        <v>17</v>
      </c>
      <c r="C801">
        <v>1660</v>
      </c>
      <c r="D801" t="s">
        <v>1106</v>
      </c>
      <c r="E801">
        <v>160</v>
      </c>
      <c r="F801" t="s">
        <v>1120</v>
      </c>
    </row>
    <row r="802" spans="1:6">
      <c r="A802">
        <v>100</v>
      </c>
      <c r="B802" t="s">
        <v>17</v>
      </c>
      <c r="C802">
        <v>1678</v>
      </c>
      <c r="D802" t="s">
        <v>1121</v>
      </c>
      <c r="E802">
        <v>10</v>
      </c>
      <c r="F802" t="s">
        <v>1122</v>
      </c>
    </row>
    <row r="803" spans="1:6">
      <c r="A803">
        <v>100</v>
      </c>
      <c r="B803" t="s">
        <v>17</v>
      </c>
      <c r="C803">
        <v>1678</v>
      </c>
      <c r="D803" t="s">
        <v>1121</v>
      </c>
      <c r="E803">
        <v>20</v>
      </c>
      <c r="F803" t="s">
        <v>1123</v>
      </c>
    </row>
    <row r="804" spans="1:6">
      <c r="A804">
        <v>100</v>
      </c>
      <c r="B804" t="s">
        <v>17</v>
      </c>
      <c r="C804">
        <v>1678</v>
      </c>
      <c r="D804" t="s">
        <v>1121</v>
      </c>
      <c r="E804">
        <v>30</v>
      </c>
      <c r="F804" t="s">
        <v>1124</v>
      </c>
    </row>
    <row r="805" spans="1:6">
      <c r="A805">
        <v>100</v>
      </c>
      <c r="B805" t="s">
        <v>17</v>
      </c>
      <c r="C805">
        <v>1678</v>
      </c>
      <c r="D805" t="s">
        <v>1121</v>
      </c>
      <c r="E805">
        <v>40</v>
      </c>
      <c r="F805" t="s">
        <v>1125</v>
      </c>
    </row>
    <row r="806" spans="1:6">
      <c r="A806">
        <v>100</v>
      </c>
      <c r="B806" t="s">
        <v>17</v>
      </c>
      <c r="C806">
        <v>1678</v>
      </c>
      <c r="D806" t="s">
        <v>1121</v>
      </c>
      <c r="E806">
        <v>50</v>
      </c>
      <c r="F806" t="s">
        <v>1126</v>
      </c>
    </row>
    <row r="807" spans="1:6">
      <c r="A807">
        <v>100</v>
      </c>
      <c r="B807" t="s">
        <v>17</v>
      </c>
      <c r="C807">
        <v>1678</v>
      </c>
      <c r="D807" t="s">
        <v>1121</v>
      </c>
      <c r="E807">
        <v>60</v>
      </c>
      <c r="F807" t="s">
        <v>1127</v>
      </c>
    </row>
    <row r="808" spans="1:6">
      <c r="A808">
        <v>100</v>
      </c>
      <c r="B808" t="s">
        <v>17</v>
      </c>
      <c r="C808">
        <v>1678</v>
      </c>
      <c r="D808" t="s">
        <v>1121</v>
      </c>
      <c r="E808">
        <v>65</v>
      </c>
      <c r="F808" t="s">
        <v>1128</v>
      </c>
    </row>
    <row r="809" spans="1:6">
      <c r="A809">
        <v>100</v>
      </c>
      <c r="B809" t="s">
        <v>17</v>
      </c>
      <c r="C809">
        <v>1678</v>
      </c>
      <c r="D809" t="s">
        <v>1121</v>
      </c>
      <c r="E809">
        <v>800</v>
      </c>
      <c r="F809" t="s">
        <v>1129</v>
      </c>
    </row>
    <row r="810" spans="1:6">
      <c r="A810">
        <v>100</v>
      </c>
      <c r="B810" t="s">
        <v>17</v>
      </c>
      <c r="C810">
        <v>1678</v>
      </c>
      <c r="D810" t="s">
        <v>1121</v>
      </c>
      <c r="E810">
        <v>899</v>
      </c>
      <c r="F810" t="s">
        <v>1130</v>
      </c>
    </row>
    <row r="811" spans="1:6">
      <c r="A811">
        <v>100</v>
      </c>
      <c r="B811" t="s">
        <v>17</v>
      </c>
      <c r="C811">
        <v>1678</v>
      </c>
      <c r="D811" t="s">
        <v>1121</v>
      </c>
      <c r="E811">
        <v>910</v>
      </c>
      <c r="F811" t="s">
        <v>1131</v>
      </c>
    </row>
    <row r="812" spans="1:6">
      <c r="A812">
        <v>100</v>
      </c>
      <c r="B812" t="s">
        <v>17</v>
      </c>
      <c r="C812">
        <v>1680</v>
      </c>
      <c r="D812" t="s">
        <v>1132</v>
      </c>
      <c r="E812">
        <v>10</v>
      </c>
      <c r="F812" t="s">
        <v>1133</v>
      </c>
    </row>
    <row r="813" spans="1:6">
      <c r="A813">
        <v>100</v>
      </c>
      <c r="B813" t="s">
        <v>17</v>
      </c>
      <c r="C813">
        <v>1680</v>
      </c>
      <c r="D813" t="s">
        <v>1132</v>
      </c>
      <c r="E813">
        <v>13</v>
      </c>
      <c r="F813" t="s">
        <v>1134</v>
      </c>
    </row>
    <row r="814" spans="1:6">
      <c r="A814">
        <v>100</v>
      </c>
      <c r="B814" t="s">
        <v>17</v>
      </c>
      <c r="C814">
        <v>1680</v>
      </c>
      <c r="D814" t="s">
        <v>1132</v>
      </c>
      <c r="E814">
        <v>15</v>
      </c>
      <c r="F814" t="s">
        <v>1135</v>
      </c>
    </row>
    <row r="815" spans="1:6">
      <c r="A815">
        <v>100</v>
      </c>
      <c r="B815" t="s">
        <v>17</v>
      </c>
      <c r="C815">
        <v>1680</v>
      </c>
      <c r="D815" t="s">
        <v>1132</v>
      </c>
      <c r="E815">
        <v>20</v>
      </c>
      <c r="F815" t="s">
        <v>556</v>
      </c>
    </row>
    <row r="816" spans="1:6">
      <c r="A816">
        <v>100</v>
      </c>
      <c r="B816" t="s">
        <v>17</v>
      </c>
      <c r="C816">
        <v>1680</v>
      </c>
      <c r="D816" t="s">
        <v>1132</v>
      </c>
      <c r="E816">
        <v>25</v>
      </c>
      <c r="F816" t="s">
        <v>1136</v>
      </c>
    </row>
    <row r="817" spans="1:6">
      <c r="A817">
        <v>100</v>
      </c>
      <c r="B817" t="s">
        <v>17</v>
      </c>
      <c r="C817">
        <v>1680</v>
      </c>
      <c r="D817" t="s">
        <v>1132</v>
      </c>
      <c r="E817">
        <v>30</v>
      </c>
      <c r="F817" t="s">
        <v>1137</v>
      </c>
    </row>
    <row r="818" spans="1:6">
      <c r="A818">
        <v>100</v>
      </c>
      <c r="B818" t="s">
        <v>17</v>
      </c>
      <c r="C818">
        <v>1680</v>
      </c>
      <c r="D818" t="s">
        <v>1132</v>
      </c>
      <c r="E818">
        <v>32</v>
      </c>
      <c r="F818" t="s">
        <v>1138</v>
      </c>
    </row>
    <row r="819" spans="1:6">
      <c r="A819">
        <v>100</v>
      </c>
      <c r="B819" t="s">
        <v>17</v>
      </c>
      <c r="C819">
        <v>1680</v>
      </c>
      <c r="D819" t="s">
        <v>1132</v>
      </c>
      <c r="E819">
        <v>40</v>
      </c>
      <c r="F819" t="s">
        <v>1139</v>
      </c>
    </row>
    <row r="820" spans="1:6">
      <c r="A820">
        <v>100</v>
      </c>
      <c r="B820" t="s">
        <v>17</v>
      </c>
      <c r="C820">
        <v>1680</v>
      </c>
      <c r="D820" t="s">
        <v>1132</v>
      </c>
      <c r="E820">
        <v>50</v>
      </c>
      <c r="F820" t="s">
        <v>1140</v>
      </c>
    </row>
    <row r="821" spans="1:6">
      <c r="A821">
        <v>100</v>
      </c>
      <c r="B821" t="s">
        <v>17</v>
      </c>
      <c r="C821">
        <v>1680</v>
      </c>
      <c r="D821" t="s">
        <v>1132</v>
      </c>
      <c r="E821">
        <v>60</v>
      </c>
      <c r="F821" t="s">
        <v>1141</v>
      </c>
    </row>
    <row r="822" spans="1:6">
      <c r="A822">
        <v>100</v>
      </c>
      <c r="B822" t="s">
        <v>17</v>
      </c>
      <c r="C822">
        <v>1680</v>
      </c>
      <c r="D822" t="s">
        <v>1132</v>
      </c>
      <c r="E822">
        <v>71</v>
      </c>
      <c r="F822" t="s">
        <v>1142</v>
      </c>
    </row>
    <row r="823" spans="1:6">
      <c r="A823">
        <v>100</v>
      </c>
      <c r="B823" t="s">
        <v>17</v>
      </c>
      <c r="C823">
        <v>1680</v>
      </c>
      <c r="D823" t="s">
        <v>1132</v>
      </c>
      <c r="E823">
        <v>73</v>
      </c>
      <c r="F823" t="s">
        <v>1143</v>
      </c>
    </row>
    <row r="824" spans="1:6">
      <c r="A824">
        <v>100</v>
      </c>
      <c r="B824" t="s">
        <v>17</v>
      </c>
      <c r="C824">
        <v>1680</v>
      </c>
      <c r="D824" t="s">
        <v>1132</v>
      </c>
      <c r="E824">
        <v>75</v>
      </c>
      <c r="F824" t="s">
        <v>1144</v>
      </c>
    </row>
    <row r="825" spans="1:6">
      <c r="A825">
        <v>100</v>
      </c>
      <c r="B825" t="s">
        <v>17</v>
      </c>
      <c r="C825">
        <v>1680</v>
      </c>
      <c r="D825" t="s">
        <v>1132</v>
      </c>
      <c r="E825">
        <v>80</v>
      </c>
      <c r="F825" t="s">
        <v>1145</v>
      </c>
    </row>
    <row r="826" spans="1:6">
      <c r="A826">
        <v>100</v>
      </c>
      <c r="B826" t="s">
        <v>17</v>
      </c>
      <c r="C826">
        <v>1680</v>
      </c>
      <c r="D826" t="s">
        <v>1132</v>
      </c>
      <c r="E826">
        <v>85</v>
      </c>
      <c r="F826" t="s">
        <v>703</v>
      </c>
    </row>
    <row r="827" spans="1:6">
      <c r="A827">
        <v>100</v>
      </c>
      <c r="B827" t="s">
        <v>17</v>
      </c>
      <c r="C827">
        <v>1680</v>
      </c>
      <c r="D827" t="s">
        <v>1132</v>
      </c>
      <c r="E827">
        <v>90</v>
      </c>
      <c r="F827" t="s">
        <v>1146</v>
      </c>
    </row>
    <row r="828" spans="1:6">
      <c r="A828">
        <v>100</v>
      </c>
      <c r="B828" t="s">
        <v>17</v>
      </c>
      <c r="C828">
        <v>1680</v>
      </c>
      <c r="D828" t="s">
        <v>1132</v>
      </c>
      <c r="E828">
        <v>95</v>
      </c>
      <c r="F828" t="s">
        <v>1147</v>
      </c>
    </row>
    <row r="829" spans="1:6">
      <c r="A829">
        <v>100</v>
      </c>
      <c r="B829" t="s">
        <v>17</v>
      </c>
      <c r="C829">
        <v>1680</v>
      </c>
      <c r="D829" t="s">
        <v>1132</v>
      </c>
      <c r="E829">
        <v>100</v>
      </c>
      <c r="F829" t="s">
        <v>1148</v>
      </c>
    </row>
    <row r="830" spans="1:6">
      <c r="A830">
        <v>100</v>
      </c>
      <c r="B830" t="s">
        <v>17</v>
      </c>
      <c r="C830">
        <v>1680</v>
      </c>
      <c r="D830" t="s">
        <v>1132</v>
      </c>
      <c r="E830">
        <v>103</v>
      </c>
      <c r="F830" t="s">
        <v>1149</v>
      </c>
    </row>
    <row r="831" spans="1:6">
      <c r="A831">
        <v>100</v>
      </c>
      <c r="B831" t="s">
        <v>17</v>
      </c>
      <c r="C831">
        <v>1680</v>
      </c>
      <c r="D831" t="s">
        <v>1132</v>
      </c>
      <c r="E831">
        <v>110</v>
      </c>
      <c r="F831" t="s">
        <v>1150</v>
      </c>
    </row>
    <row r="832" spans="1:6">
      <c r="A832">
        <v>100</v>
      </c>
      <c r="B832" t="s">
        <v>17</v>
      </c>
      <c r="C832">
        <v>1680</v>
      </c>
      <c r="D832" t="s">
        <v>1132</v>
      </c>
      <c r="E832">
        <v>120</v>
      </c>
      <c r="F832" t="s">
        <v>1151</v>
      </c>
    </row>
    <row r="833" spans="1:6">
      <c r="A833">
        <v>100</v>
      </c>
      <c r="B833" t="s">
        <v>17</v>
      </c>
      <c r="C833">
        <v>1680</v>
      </c>
      <c r="D833" t="s">
        <v>1132</v>
      </c>
      <c r="E833">
        <v>140</v>
      </c>
      <c r="F833" t="s">
        <v>1152</v>
      </c>
    </row>
    <row r="834" spans="1:6">
      <c r="A834">
        <v>100</v>
      </c>
      <c r="B834" t="s">
        <v>17</v>
      </c>
      <c r="C834">
        <v>1680</v>
      </c>
      <c r="D834" t="s">
        <v>1132</v>
      </c>
      <c r="E834">
        <v>200</v>
      </c>
      <c r="F834" t="s">
        <v>1153</v>
      </c>
    </row>
    <row r="835" spans="1:6">
      <c r="A835">
        <v>100</v>
      </c>
      <c r="B835" t="s">
        <v>17</v>
      </c>
      <c r="C835">
        <v>1680</v>
      </c>
      <c r="D835" t="s">
        <v>1132</v>
      </c>
      <c r="E835">
        <v>800</v>
      </c>
      <c r="F835" t="s">
        <v>1154</v>
      </c>
    </row>
    <row r="836" spans="1:6">
      <c r="A836">
        <v>100</v>
      </c>
      <c r="B836" t="s">
        <v>17</v>
      </c>
      <c r="C836">
        <v>1680</v>
      </c>
      <c r="D836" t="s">
        <v>1132</v>
      </c>
      <c r="E836">
        <v>855</v>
      </c>
      <c r="F836" t="s">
        <v>1155</v>
      </c>
    </row>
    <row r="837" spans="1:6">
      <c r="A837">
        <v>100</v>
      </c>
      <c r="B837" t="s">
        <v>17</v>
      </c>
      <c r="C837">
        <v>1680</v>
      </c>
      <c r="D837" t="s">
        <v>1132</v>
      </c>
      <c r="E837">
        <v>910</v>
      </c>
      <c r="F837" t="s">
        <v>1156</v>
      </c>
    </row>
    <row r="838" spans="1:6">
      <c r="A838">
        <v>100</v>
      </c>
      <c r="B838" t="s">
        <v>17</v>
      </c>
      <c r="C838">
        <v>1700</v>
      </c>
      <c r="D838" t="s">
        <v>1157</v>
      </c>
      <c r="E838">
        <v>10</v>
      </c>
      <c r="F838" t="s">
        <v>1158</v>
      </c>
    </row>
    <row r="839" spans="1:6">
      <c r="A839">
        <v>100</v>
      </c>
      <c r="B839" t="s">
        <v>17</v>
      </c>
      <c r="C839">
        <v>1700</v>
      </c>
      <c r="D839" t="s">
        <v>1157</v>
      </c>
      <c r="E839">
        <v>20</v>
      </c>
      <c r="F839" t="s">
        <v>1159</v>
      </c>
    </row>
    <row r="840" spans="1:6">
      <c r="A840">
        <v>100</v>
      </c>
      <c r="B840" t="s">
        <v>17</v>
      </c>
      <c r="C840">
        <v>1700</v>
      </c>
      <c r="D840" t="s">
        <v>1157</v>
      </c>
      <c r="E840">
        <v>30</v>
      </c>
      <c r="F840" t="s">
        <v>1160</v>
      </c>
    </row>
    <row r="841" spans="1:6">
      <c r="A841">
        <v>100</v>
      </c>
      <c r="B841" t="s">
        <v>17</v>
      </c>
      <c r="C841">
        <v>1700</v>
      </c>
      <c r="D841" t="s">
        <v>1157</v>
      </c>
      <c r="E841">
        <v>40</v>
      </c>
      <c r="F841" t="s">
        <v>1161</v>
      </c>
    </row>
    <row r="842" spans="1:6">
      <c r="A842">
        <v>100</v>
      </c>
      <c r="B842" t="s">
        <v>17</v>
      </c>
      <c r="C842">
        <v>1700</v>
      </c>
      <c r="D842" t="s">
        <v>1157</v>
      </c>
      <c r="E842">
        <v>50</v>
      </c>
      <c r="F842" t="s">
        <v>1162</v>
      </c>
    </row>
    <row r="843" spans="1:6">
      <c r="A843">
        <v>100</v>
      </c>
      <c r="B843" t="s">
        <v>17</v>
      </c>
      <c r="C843">
        <v>1700</v>
      </c>
      <c r="D843" t="s">
        <v>1157</v>
      </c>
      <c r="E843">
        <v>60</v>
      </c>
      <c r="F843" t="s">
        <v>1163</v>
      </c>
    </row>
    <row r="844" spans="1:6">
      <c r="A844">
        <v>100</v>
      </c>
      <c r="B844" t="s">
        <v>17</v>
      </c>
      <c r="C844">
        <v>1700</v>
      </c>
      <c r="D844" t="s">
        <v>1157</v>
      </c>
      <c r="E844">
        <v>80</v>
      </c>
      <c r="F844" t="s">
        <v>1164</v>
      </c>
    </row>
    <row r="845" spans="1:6">
      <c r="A845">
        <v>100</v>
      </c>
      <c r="B845" t="s">
        <v>17</v>
      </c>
      <c r="C845">
        <v>1700</v>
      </c>
      <c r="D845" t="s">
        <v>1157</v>
      </c>
      <c r="E845">
        <v>90</v>
      </c>
      <c r="F845" t="s">
        <v>1165</v>
      </c>
    </row>
    <row r="846" spans="1:6">
      <c r="A846">
        <v>100</v>
      </c>
      <c r="B846" t="s">
        <v>17</v>
      </c>
      <c r="C846">
        <v>1700</v>
      </c>
      <c r="D846" t="s">
        <v>1157</v>
      </c>
      <c r="E846">
        <v>899</v>
      </c>
      <c r="F846" t="s">
        <v>1166</v>
      </c>
    </row>
    <row r="847" spans="1:6">
      <c r="A847">
        <v>100</v>
      </c>
      <c r="B847" t="s">
        <v>17</v>
      </c>
      <c r="C847">
        <v>1720</v>
      </c>
      <c r="D847" t="s">
        <v>1167</v>
      </c>
      <c r="E847">
        <v>910</v>
      </c>
      <c r="F847" t="s">
        <v>1168</v>
      </c>
    </row>
    <row r="848" spans="1:6">
      <c r="A848">
        <v>100</v>
      </c>
      <c r="B848" t="s">
        <v>17</v>
      </c>
      <c r="C848">
        <v>1740</v>
      </c>
      <c r="D848" t="s">
        <v>1169</v>
      </c>
      <c r="E848">
        <v>10</v>
      </c>
      <c r="F848" t="s">
        <v>1170</v>
      </c>
    </row>
    <row r="849" spans="1:6">
      <c r="A849">
        <v>100</v>
      </c>
      <c r="B849" t="s">
        <v>17</v>
      </c>
      <c r="C849">
        <v>1740</v>
      </c>
      <c r="D849" t="s">
        <v>1169</v>
      </c>
      <c r="E849">
        <v>30</v>
      </c>
      <c r="F849" t="s">
        <v>1171</v>
      </c>
    </row>
    <row r="850" spans="1:6">
      <c r="A850">
        <v>100</v>
      </c>
      <c r="B850" t="s">
        <v>17</v>
      </c>
      <c r="C850">
        <v>1740</v>
      </c>
      <c r="D850" t="s">
        <v>1169</v>
      </c>
      <c r="E850">
        <v>800</v>
      </c>
      <c r="F850" t="s">
        <v>1172</v>
      </c>
    </row>
    <row r="851" spans="1:6">
      <c r="A851">
        <v>100</v>
      </c>
      <c r="B851" t="s">
        <v>17</v>
      </c>
      <c r="C851">
        <v>1760</v>
      </c>
      <c r="D851" t="s">
        <v>1173</v>
      </c>
      <c r="E851">
        <v>10</v>
      </c>
      <c r="F851" t="s">
        <v>1174</v>
      </c>
    </row>
    <row r="852" spans="1:6">
      <c r="A852">
        <v>100</v>
      </c>
      <c r="B852" t="s">
        <v>17</v>
      </c>
      <c r="C852">
        <v>1760</v>
      </c>
      <c r="D852" t="s">
        <v>1173</v>
      </c>
      <c r="E852">
        <v>30</v>
      </c>
      <c r="F852" t="s">
        <v>1175</v>
      </c>
    </row>
    <row r="853" spans="1:6">
      <c r="A853">
        <v>100</v>
      </c>
      <c r="B853" t="s">
        <v>17</v>
      </c>
      <c r="C853">
        <v>1780</v>
      </c>
      <c r="D853" t="s">
        <v>1176</v>
      </c>
      <c r="E853">
        <v>10</v>
      </c>
      <c r="F853" t="s">
        <v>1177</v>
      </c>
    </row>
    <row r="854" spans="1:6">
      <c r="A854">
        <v>100</v>
      </c>
      <c r="B854" t="s">
        <v>17</v>
      </c>
      <c r="C854">
        <v>1780</v>
      </c>
      <c r="D854" t="s">
        <v>1176</v>
      </c>
      <c r="E854">
        <v>20</v>
      </c>
      <c r="F854" t="s">
        <v>1178</v>
      </c>
    </row>
    <row r="855" spans="1:6">
      <c r="A855">
        <v>100</v>
      </c>
      <c r="B855" t="s">
        <v>17</v>
      </c>
      <c r="C855">
        <v>1800</v>
      </c>
      <c r="D855" t="s">
        <v>1179</v>
      </c>
      <c r="E855">
        <v>50</v>
      </c>
      <c r="F855" t="s">
        <v>1180</v>
      </c>
    </row>
    <row r="856" spans="1:6">
      <c r="A856">
        <v>100</v>
      </c>
      <c r="B856" t="s">
        <v>17</v>
      </c>
      <c r="C856">
        <v>1800</v>
      </c>
      <c r="D856" t="s">
        <v>1179</v>
      </c>
      <c r="E856">
        <v>800</v>
      </c>
      <c r="F856" t="s">
        <v>1181</v>
      </c>
    </row>
    <row r="857" spans="1:6">
      <c r="A857">
        <v>100</v>
      </c>
      <c r="B857" t="s">
        <v>17</v>
      </c>
      <c r="C857">
        <v>1800</v>
      </c>
      <c r="D857" t="s">
        <v>1179</v>
      </c>
      <c r="E857">
        <v>899</v>
      </c>
      <c r="F857" t="s">
        <v>1182</v>
      </c>
    </row>
    <row r="858" spans="1:6">
      <c r="A858">
        <v>100</v>
      </c>
      <c r="B858" t="s">
        <v>17</v>
      </c>
      <c r="C858">
        <v>1800</v>
      </c>
      <c r="D858" t="s">
        <v>1179</v>
      </c>
      <c r="E858">
        <v>910</v>
      </c>
      <c r="F858" t="s">
        <v>1183</v>
      </c>
    </row>
    <row r="859" spans="1:6">
      <c r="A859">
        <v>100</v>
      </c>
      <c r="B859" t="s">
        <v>17</v>
      </c>
      <c r="C859">
        <v>1820</v>
      </c>
      <c r="D859" t="s">
        <v>1184</v>
      </c>
      <c r="E859">
        <v>10</v>
      </c>
      <c r="F859" t="s">
        <v>1185</v>
      </c>
    </row>
    <row r="860" spans="1:6">
      <c r="A860">
        <v>100</v>
      </c>
      <c r="B860" t="s">
        <v>17</v>
      </c>
      <c r="C860">
        <v>1820</v>
      </c>
      <c r="D860" t="s">
        <v>1184</v>
      </c>
      <c r="E860">
        <v>20</v>
      </c>
      <c r="F860" t="s">
        <v>1186</v>
      </c>
    </row>
    <row r="861" spans="1:6">
      <c r="A861">
        <v>100</v>
      </c>
      <c r="B861" t="s">
        <v>17</v>
      </c>
      <c r="C861">
        <v>1820</v>
      </c>
      <c r="D861" t="s">
        <v>1184</v>
      </c>
      <c r="E861">
        <v>910</v>
      </c>
      <c r="F861" t="s">
        <v>1187</v>
      </c>
    </row>
    <row r="862" spans="1:6">
      <c r="A862">
        <v>100</v>
      </c>
      <c r="B862" t="s">
        <v>17</v>
      </c>
      <c r="C862">
        <v>1840</v>
      </c>
      <c r="D862" t="s">
        <v>1188</v>
      </c>
      <c r="E862">
        <v>10</v>
      </c>
      <c r="F862" t="s">
        <v>1189</v>
      </c>
    </row>
    <row r="863" spans="1:6">
      <c r="A863">
        <v>100</v>
      </c>
      <c r="B863" t="s">
        <v>17</v>
      </c>
      <c r="C863">
        <v>1840</v>
      </c>
      <c r="D863" t="s">
        <v>1188</v>
      </c>
      <c r="E863">
        <v>20</v>
      </c>
      <c r="F863" t="s">
        <v>1190</v>
      </c>
    </row>
    <row r="864" spans="1:6">
      <c r="A864">
        <v>100</v>
      </c>
      <c r="B864" t="s">
        <v>17</v>
      </c>
      <c r="C864">
        <v>1840</v>
      </c>
      <c r="D864" t="s">
        <v>1188</v>
      </c>
      <c r="E864">
        <v>40</v>
      </c>
      <c r="F864" t="s">
        <v>1191</v>
      </c>
    </row>
    <row r="865" spans="1:6">
      <c r="A865">
        <v>100</v>
      </c>
      <c r="B865" t="s">
        <v>17</v>
      </c>
      <c r="C865">
        <v>1840</v>
      </c>
      <c r="D865" t="s">
        <v>1188</v>
      </c>
      <c r="E865">
        <v>800</v>
      </c>
      <c r="F865" t="s">
        <v>1192</v>
      </c>
    </row>
    <row r="866" spans="1:6">
      <c r="A866">
        <v>100</v>
      </c>
      <c r="B866" t="s">
        <v>17</v>
      </c>
      <c r="C866">
        <v>1840</v>
      </c>
      <c r="D866" t="s">
        <v>1188</v>
      </c>
      <c r="E866">
        <v>910</v>
      </c>
      <c r="F866" t="s">
        <v>1193</v>
      </c>
    </row>
    <row r="867" spans="1:6">
      <c r="A867">
        <v>100</v>
      </c>
      <c r="B867" t="s">
        <v>17</v>
      </c>
      <c r="C867">
        <v>1860</v>
      </c>
      <c r="D867" t="s">
        <v>1194</v>
      </c>
      <c r="E867">
        <v>10</v>
      </c>
      <c r="F867" t="s">
        <v>1195</v>
      </c>
    </row>
    <row r="868" spans="1:6">
      <c r="A868">
        <v>100</v>
      </c>
      <c r="B868" t="s">
        <v>17</v>
      </c>
      <c r="C868">
        <v>1860</v>
      </c>
      <c r="D868" t="s">
        <v>1194</v>
      </c>
      <c r="E868">
        <v>20</v>
      </c>
      <c r="F868" t="s">
        <v>1196</v>
      </c>
    </row>
    <row r="869" spans="1:6">
      <c r="A869">
        <v>100</v>
      </c>
      <c r="B869" t="s">
        <v>17</v>
      </c>
      <c r="C869">
        <v>1860</v>
      </c>
      <c r="D869" t="s">
        <v>1194</v>
      </c>
      <c r="E869">
        <v>30</v>
      </c>
      <c r="F869" t="s">
        <v>1197</v>
      </c>
    </row>
    <row r="870" spans="1:6">
      <c r="A870">
        <v>100</v>
      </c>
      <c r="B870" t="s">
        <v>17</v>
      </c>
      <c r="C870">
        <v>1860</v>
      </c>
      <c r="D870" t="s">
        <v>1194</v>
      </c>
      <c r="E870">
        <v>40</v>
      </c>
      <c r="F870" t="s">
        <v>1198</v>
      </c>
    </row>
    <row r="871" spans="1:6">
      <c r="A871">
        <v>100</v>
      </c>
      <c r="B871" t="s">
        <v>17</v>
      </c>
      <c r="C871">
        <v>1860</v>
      </c>
      <c r="D871" t="s">
        <v>1194</v>
      </c>
      <c r="E871">
        <v>50</v>
      </c>
      <c r="F871" t="s">
        <v>1199</v>
      </c>
    </row>
    <row r="872" spans="1:6">
      <c r="A872">
        <v>100</v>
      </c>
      <c r="B872" t="s">
        <v>17</v>
      </c>
      <c r="C872">
        <v>1860</v>
      </c>
      <c r="D872" t="s">
        <v>1194</v>
      </c>
      <c r="E872">
        <v>60</v>
      </c>
      <c r="F872" t="s">
        <v>1200</v>
      </c>
    </row>
    <row r="873" spans="1:6">
      <c r="A873">
        <v>100</v>
      </c>
      <c r="B873" t="s">
        <v>17</v>
      </c>
      <c r="C873">
        <v>1860</v>
      </c>
      <c r="D873" t="s">
        <v>1194</v>
      </c>
      <c r="E873">
        <v>70</v>
      </c>
      <c r="F873" t="s">
        <v>1201</v>
      </c>
    </row>
    <row r="874" spans="1:6">
      <c r="A874">
        <v>100</v>
      </c>
      <c r="B874" t="s">
        <v>17</v>
      </c>
      <c r="C874">
        <v>1860</v>
      </c>
      <c r="D874" t="s">
        <v>1194</v>
      </c>
      <c r="E874">
        <v>80</v>
      </c>
      <c r="F874" t="s">
        <v>1202</v>
      </c>
    </row>
    <row r="875" spans="1:6">
      <c r="A875">
        <v>100</v>
      </c>
      <c r="B875" t="s">
        <v>17</v>
      </c>
      <c r="C875">
        <v>1860</v>
      </c>
      <c r="D875" t="s">
        <v>1194</v>
      </c>
      <c r="E875">
        <v>90</v>
      </c>
      <c r="F875" t="s">
        <v>1203</v>
      </c>
    </row>
    <row r="876" spans="1:6">
      <c r="A876">
        <v>100</v>
      </c>
      <c r="B876" t="s">
        <v>17</v>
      </c>
      <c r="C876">
        <v>1860</v>
      </c>
      <c r="D876" t="s">
        <v>1194</v>
      </c>
      <c r="E876">
        <v>100</v>
      </c>
      <c r="F876" t="s">
        <v>1204</v>
      </c>
    </row>
    <row r="877" spans="1:6">
      <c r="A877">
        <v>100</v>
      </c>
      <c r="B877" t="s">
        <v>17</v>
      </c>
      <c r="C877">
        <v>1860</v>
      </c>
      <c r="D877" t="s">
        <v>1194</v>
      </c>
      <c r="E877">
        <v>110</v>
      </c>
      <c r="F877" t="s">
        <v>1205</v>
      </c>
    </row>
    <row r="878" spans="1:6">
      <c r="A878">
        <v>100</v>
      </c>
      <c r="B878" t="s">
        <v>17</v>
      </c>
      <c r="C878">
        <v>1860</v>
      </c>
      <c r="D878" t="s">
        <v>1194</v>
      </c>
      <c r="E878">
        <v>140</v>
      </c>
      <c r="F878" t="s">
        <v>1206</v>
      </c>
    </row>
    <row r="879" spans="1:6">
      <c r="A879">
        <v>100</v>
      </c>
      <c r="B879" t="s">
        <v>17</v>
      </c>
      <c r="C879">
        <v>1860</v>
      </c>
      <c r="D879" t="s">
        <v>1194</v>
      </c>
      <c r="E879">
        <v>160</v>
      </c>
      <c r="F879" t="s">
        <v>1207</v>
      </c>
    </row>
    <row r="880" spans="1:6">
      <c r="A880">
        <v>100</v>
      </c>
      <c r="B880" t="s">
        <v>17</v>
      </c>
      <c r="C880">
        <v>1860</v>
      </c>
      <c r="D880" t="s">
        <v>1194</v>
      </c>
      <c r="E880">
        <v>170</v>
      </c>
      <c r="F880" t="s">
        <v>1208</v>
      </c>
    </row>
    <row r="881" spans="1:6">
      <c r="A881">
        <v>100</v>
      </c>
      <c r="B881" t="s">
        <v>17</v>
      </c>
      <c r="C881">
        <v>1860</v>
      </c>
      <c r="D881" t="s">
        <v>1194</v>
      </c>
      <c r="E881">
        <v>180</v>
      </c>
      <c r="F881" t="s">
        <v>1209</v>
      </c>
    </row>
    <row r="882" spans="1:6">
      <c r="A882">
        <v>100</v>
      </c>
      <c r="B882" t="s">
        <v>17</v>
      </c>
      <c r="C882">
        <v>1860</v>
      </c>
      <c r="D882" t="s">
        <v>1194</v>
      </c>
      <c r="E882">
        <v>800</v>
      </c>
      <c r="F882" t="s">
        <v>1210</v>
      </c>
    </row>
    <row r="883" spans="1:6">
      <c r="A883">
        <v>100</v>
      </c>
      <c r="B883" t="s">
        <v>17</v>
      </c>
      <c r="C883">
        <v>1860</v>
      </c>
      <c r="D883" t="s">
        <v>1194</v>
      </c>
      <c r="E883">
        <v>855</v>
      </c>
      <c r="F883" t="s">
        <v>1211</v>
      </c>
    </row>
    <row r="884" spans="1:6">
      <c r="A884">
        <v>100</v>
      </c>
      <c r="B884" t="s">
        <v>17</v>
      </c>
      <c r="C884">
        <v>1860</v>
      </c>
      <c r="D884" t="s">
        <v>1194</v>
      </c>
      <c r="E884">
        <v>910</v>
      </c>
      <c r="F884" t="s">
        <v>1212</v>
      </c>
    </row>
    <row r="885" spans="1:6">
      <c r="A885">
        <v>100</v>
      </c>
      <c r="B885" t="s">
        <v>17</v>
      </c>
      <c r="C885">
        <v>1880</v>
      </c>
      <c r="D885" t="s">
        <v>1213</v>
      </c>
      <c r="E885">
        <v>800</v>
      </c>
      <c r="F885" t="s">
        <v>1214</v>
      </c>
    </row>
    <row r="886" spans="1:6">
      <c r="A886">
        <v>100</v>
      </c>
      <c r="B886" t="s">
        <v>17</v>
      </c>
      <c r="C886">
        <v>1880</v>
      </c>
      <c r="D886" t="s">
        <v>1213</v>
      </c>
      <c r="E886">
        <v>910</v>
      </c>
      <c r="F886" t="s">
        <v>1215</v>
      </c>
    </row>
    <row r="887" spans="1:6">
      <c r="A887">
        <v>100</v>
      </c>
      <c r="B887" t="s">
        <v>17</v>
      </c>
      <c r="C887">
        <v>1890</v>
      </c>
      <c r="D887" t="s">
        <v>1216</v>
      </c>
      <c r="E887">
        <v>1</v>
      </c>
      <c r="F887" t="s">
        <v>1217</v>
      </c>
    </row>
    <row r="888" spans="1:6">
      <c r="A888">
        <v>100</v>
      </c>
      <c r="B888" t="s">
        <v>17</v>
      </c>
      <c r="C888">
        <v>1890</v>
      </c>
      <c r="D888" t="s">
        <v>1216</v>
      </c>
      <c r="E888">
        <v>15</v>
      </c>
      <c r="F888" t="s">
        <v>1218</v>
      </c>
    </row>
    <row r="889" spans="1:6">
      <c r="A889">
        <v>100</v>
      </c>
      <c r="B889" t="s">
        <v>17</v>
      </c>
      <c r="C889">
        <v>1895</v>
      </c>
      <c r="D889" t="s">
        <v>1219</v>
      </c>
      <c r="E889">
        <v>10</v>
      </c>
      <c r="F889" t="s">
        <v>1220</v>
      </c>
    </row>
    <row r="890" spans="1:6">
      <c r="A890">
        <v>100</v>
      </c>
      <c r="B890" t="s">
        <v>17</v>
      </c>
      <c r="C890">
        <v>1895</v>
      </c>
      <c r="D890" t="s">
        <v>1219</v>
      </c>
      <c r="E890">
        <v>20</v>
      </c>
      <c r="F890" t="s">
        <v>1221</v>
      </c>
    </row>
    <row r="891" spans="1:6">
      <c r="A891">
        <v>100</v>
      </c>
      <c r="B891" t="s">
        <v>17</v>
      </c>
      <c r="C891">
        <v>1895</v>
      </c>
      <c r="D891" t="s">
        <v>1219</v>
      </c>
      <c r="E891">
        <v>30</v>
      </c>
      <c r="F891" t="s">
        <v>1222</v>
      </c>
    </row>
    <row r="892" spans="1:6">
      <c r="A892">
        <v>100</v>
      </c>
      <c r="B892" t="s">
        <v>17</v>
      </c>
      <c r="C892">
        <v>1900</v>
      </c>
      <c r="D892" t="s">
        <v>1223</v>
      </c>
      <c r="E892">
        <v>2</v>
      </c>
      <c r="F892" t="s">
        <v>1224</v>
      </c>
    </row>
    <row r="893" spans="1:6">
      <c r="A893">
        <v>100</v>
      </c>
      <c r="B893" t="s">
        <v>17</v>
      </c>
      <c r="C893">
        <v>1900</v>
      </c>
      <c r="D893" t="s">
        <v>1223</v>
      </c>
      <c r="E893">
        <v>10</v>
      </c>
      <c r="F893" t="s">
        <v>1225</v>
      </c>
    </row>
    <row r="894" spans="1:6">
      <c r="A894">
        <v>100</v>
      </c>
      <c r="B894" t="s">
        <v>17</v>
      </c>
      <c r="C894">
        <v>1900</v>
      </c>
      <c r="D894" t="s">
        <v>1223</v>
      </c>
      <c r="E894">
        <v>20</v>
      </c>
      <c r="F894" t="s">
        <v>1226</v>
      </c>
    </row>
    <row r="895" spans="1:6">
      <c r="A895">
        <v>100</v>
      </c>
      <c r="B895" t="s">
        <v>17</v>
      </c>
      <c r="C895">
        <v>1900</v>
      </c>
      <c r="D895" t="s">
        <v>1223</v>
      </c>
      <c r="E895">
        <v>30</v>
      </c>
      <c r="F895" t="s">
        <v>1227</v>
      </c>
    </row>
    <row r="896" spans="1:6">
      <c r="A896">
        <v>100</v>
      </c>
      <c r="B896" t="s">
        <v>17</v>
      </c>
      <c r="C896">
        <v>1900</v>
      </c>
      <c r="D896" t="s">
        <v>1223</v>
      </c>
      <c r="E896">
        <v>40</v>
      </c>
      <c r="F896" t="s">
        <v>1228</v>
      </c>
    </row>
    <row r="897" spans="1:6">
      <c r="A897">
        <v>100</v>
      </c>
      <c r="B897" t="s">
        <v>17</v>
      </c>
      <c r="C897">
        <v>1900</v>
      </c>
      <c r="D897" t="s">
        <v>1223</v>
      </c>
      <c r="E897">
        <v>50</v>
      </c>
      <c r="F897" t="s">
        <v>1229</v>
      </c>
    </row>
    <row r="898" spans="1:6">
      <c r="A898">
        <v>100</v>
      </c>
      <c r="B898" t="s">
        <v>17</v>
      </c>
      <c r="C898">
        <v>1910</v>
      </c>
      <c r="D898" t="s">
        <v>1230</v>
      </c>
      <c r="E898">
        <v>10</v>
      </c>
      <c r="F898" t="s">
        <v>1231</v>
      </c>
    </row>
    <row r="899" spans="1:6">
      <c r="A899">
        <v>100</v>
      </c>
      <c r="B899" t="s">
        <v>17</v>
      </c>
      <c r="C899">
        <v>1920</v>
      </c>
      <c r="D899" t="s">
        <v>1232</v>
      </c>
      <c r="E899">
        <v>100</v>
      </c>
      <c r="F899" t="s">
        <v>1233</v>
      </c>
    </row>
    <row r="900" spans="1:6">
      <c r="A900">
        <v>100</v>
      </c>
      <c r="B900" t="s">
        <v>17</v>
      </c>
      <c r="C900">
        <v>1960</v>
      </c>
      <c r="D900" t="s">
        <v>1234</v>
      </c>
      <c r="E900">
        <v>10</v>
      </c>
      <c r="F900" t="s">
        <v>1235</v>
      </c>
    </row>
    <row r="901" spans="1:6">
      <c r="A901">
        <v>100</v>
      </c>
      <c r="B901" t="s">
        <v>17</v>
      </c>
      <c r="C901">
        <v>1980</v>
      </c>
      <c r="D901" t="s">
        <v>1236</v>
      </c>
      <c r="E901">
        <v>115</v>
      </c>
      <c r="F901" t="s">
        <v>1237</v>
      </c>
    </row>
    <row r="902" spans="1:6">
      <c r="A902">
        <v>100</v>
      </c>
      <c r="B902" t="s">
        <v>17</v>
      </c>
      <c r="C902">
        <v>1980</v>
      </c>
      <c r="D902" t="s">
        <v>1236</v>
      </c>
      <c r="E902">
        <v>160</v>
      </c>
      <c r="F902" t="s">
        <v>1238</v>
      </c>
    </row>
    <row r="903" spans="1:6">
      <c r="A903">
        <v>100</v>
      </c>
      <c r="B903" t="s">
        <v>17</v>
      </c>
      <c r="C903">
        <v>1980</v>
      </c>
      <c r="D903" t="s">
        <v>1236</v>
      </c>
      <c r="E903">
        <v>165</v>
      </c>
      <c r="F903" t="s">
        <v>1239</v>
      </c>
    </row>
    <row r="904" spans="1:6">
      <c r="A904">
        <v>100</v>
      </c>
      <c r="B904" t="s">
        <v>17</v>
      </c>
      <c r="C904">
        <v>1980</v>
      </c>
      <c r="D904" t="s">
        <v>1236</v>
      </c>
      <c r="E904">
        <v>333</v>
      </c>
      <c r="F904" t="s">
        <v>1240</v>
      </c>
    </row>
    <row r="905" spans="1:6">
      <c r="A905">
        <v>100</v>
      </c>
      <c r="B905" t="s">
        <v>17</v>
      </c>
      <c r="C905">
        <v>1980</v>
      </c>
      <c r="D905" t="s">
        <v>1236</v>
      </c>
      <c r="E905">
        <v>340</v>
      </c>
      <c r="F905" t="s">
        <v>1241</v>
      </c>
    </row>
    <row r="906" spans="1:6">
      <c r="A906">
        <v>100</v>
      </c>
      <c r="B906" t="s">
        <v>17</v>
      </c>
      <c r="C906">
        <v>1980</v>
      </c>
      <c r="D906" t="s">
        <v>1236</v>
      </c>
      <c r="E906">
        <v>365</v>
      </c>
      <c r="F906" t="s">
        <v>1242</v>
      </c>
    </row>
    <row r="907" spans="1:6">
      <c r="A907">
        <v>100</v>
      </c>
      <c r="B907" t="s">
        <v>17</v>
      </c>
      <c r="C907">
        <v>1980</v>
      </c>
      <c r="D907" t="s">
        <v>1236</v>
      </c>
      <c r="E907">
        <v>520</v>
      </c>
      <c r="F907" t="s">
        <v>1243</v>
      </c>
    </row>
    <row r="908" spans="1:6">
      <c r="A908">
        <v>100</v>
      </c>
      <c r="B908" t="s">
        <v>17</v>
      </c>
      <c r="C908">
        <v>1980</v>
      </c>
      <c r="D908" t="s">
        <v>1236</v>
      </c>
      <c r="E908">
        <v>560</v>
      </c>
      <c r="F908" t="s">
        <v>1244</v>
      </c>
    </row>
    <row r="909" spans="1:6">
      <c r="A909">
        <v>100</v>
      </c>
      <c r="B909" t="s">
        <v>17</v>
      </c>
      <c r="C909">
        <v>1980</v>
      </c>
      <c r="D909" t="s">
        <v>1236</v>
      </c>
      <c r="E909">
        <v>580</v>
      </c>
      <c r="F909" t="s">
        <v>1245</v>
      </c>
    </row>
    <row r="910" spans="1:6">
      <c r="A910">
        <v>100</v>
      </c>
      <c r="B910" t="s">
        <v>17</v>
      </c>
      <c r="C910">
        <v>1980</v>
      </c>
      <c r="D910" t="s">
        <v>1236</v>
      </c>
      <c r="E910">
        <v>630</v>
      </c>
      <c r="F910" t="s">
        <v>1246</v>
      </c>
    </row>
    <row r="911" spans="1:6">
      <c r="A911">
        <v>100</v>
      </c>
      <c r="B911" t="s">
        <v>17</v>
      </c>
      <c r="C911">
        <v>1980</v>
      </c>
      <c r="D911" t="s">
        <v>1236</v>
      </c>
      <c r="E911">
        <v>650</v>
      </c>
      <c r="F911" t="s">
        <v>1247</v>
      </c>
    </row>
    <row r="912" spans="1:6">
      <c r="A912">
        <v>100</v>
      </c>
      <c r="B912" t="s">
        <v>17</v>
      </c>
      <c r="C912">
        <v>1980</v>
      </c>
      <c r="D912" t="s">
        <v>1236</v>
      </c>
      <c r="E912">
        <v>733</v>
      </c>
      <c r="F912" t="s">
        <v>1248</v>
      </c>
    </row>
    <row r="913" spans="1:6">
      <c r="A913">
        <v>100</v>
      </c>
      <c r="B913" t="s">
        <v>17</v>
      </c>
      <c r="C913">
        <v>1980</v>
      </c>
      <c r="D913" t="s">
        <v>1236</v>
      </c>
      <c r="E913">
        <v>741</v>
      </c>
      <c r="F913" t="s">
        <v>1249</v>
      </c>
    </row>
    <row r="914" spans="1:6">
      <c r="A914">
        <v>100</v>
      </c>
      <c r="B914" t="s">
        <v>17</v>
      </c>
      <c r="C914">
        <v>1980</v>
      </c>
      <c r="D914" t="s">
        <v>1236</v>
      </c>
      <c r="E914">
        <v>742</v>
      </c>
      <c r="F914" t="s">
        <v>1250</v>
      </c>
    </row>
    <row r="915" spans="1:6">
      <c r="A915">
        <v>100</v>
      </c>
      <c r="B915" t="s">
        <v>17</v>
      </c>
      <c r="C915">
        <v>1980</v>
      </c>
      <c r="D915" t="s">
        <v>1236</v>
      </c>
      <c r="E915">
        <v>770</v>
      </c>
      <c r="F915" t="s">
        <v>1251</v>
      </c>
    </row>
    <row r="916" spans="1:6">
      <c r="A916">
        <v>100</v>
      </c>
      <c r="B916" t="s">
        <v>17</v>
      </c>
      <c r="C916">
        <v>1980</v>
      </c>
      <c r="D916" t="s">
        <v>1236</v>
      </c>
      <c r="E916">
        <v>780</v>
      </c>
      <c r="F916" t="s">
        <v>1252</v>
      </c>
    </row>
    <row r="917" spans="1:6">
      <c r="A917">
        <v>100</v>
      </c>
      <c r="B917" t="s">
        <v>17</v>
      </c>
      <c r="C917">
        <v>1980</v>
      </c>
      <c r="D917" t="s">
        <v>1236</v>
      </c>
      <c r="E917">
        <v>910</v>
      </c>
      <c r="F917" t="s">
        <v>1253</v>
      </c>
    </row>
    <row r="918" spans="1:6">
      <c r="A918">
        <v>100</v>
      </c>
      <c r="B918" t="s">
        <v>17</v>
      </c>
      <c r="C918">
        <v>1990</v>
      </c>
      <c r="D918" t="s">
        <v>1254</v>
      </c>
      <c r="E918">
        <v>310</v>
      </c>
      <c r="F918" t="s">
        <v>1255</v>
      </c>
    </row>
    <row r="919" spans="1:6">
      <c r="A919">
        <v>100</v>
      </c>
      <c r="B919" t="s">
        <v>17</v>
      </c>
      <c r="C919">
        <v>1990</v>
      </c>
      <c r="D919" t="s">
        <v>1254</v>
      </c>
      <c r="E919">
        <v>320</v>
      </c>
      <c r="F919" t="s">
        <v>1256</v>
      </c>
    </row>
    <row r="920" spans="1:6">
      <c r="A920">
        <v>100</v>
      </c>
      <c r="B920" t="s">
        <v>17</v>
      </c>
      <c r="C920">
        <v>1990</v>
      </c>
      <c r="D920" t="s">
        <v>1254</v>
      </c>
      <c r="E920">
        <v>330</v>
      </c>
      <c r="F920" t="s">
        <v>1257</v>
      </c>
    </row>
    <row r="921" spans="1:6">
      <c r="A921">
        <v>100</v>
      </c>
      <c r="B921" t="s">
        <v>17</v>
      </c>
      <c r="C921">
        <v>1990</v>
      </c>
      <c r="D921" t="s">
        <v>1254</v>
      </c>
      <c r="E921">
        <v>340</v>
      </c>
      <c r="F921" t="s">
        <v>1258</v>
      </c>
    </row>
    <row r="922" spans="1:6">
      <c r="A922">
        <v>100</v>
      </c>
      <c r="B922" t="s">
        <v>17</v>
      </c>
      <c r="C922">
        <v>1990</v>
      </c>
      <c r="D922" t="s">
        <v>1254</v>
      </c>
      <c r="E922">
        <v>350</v>
      </c>
      <c r="F922" t="s">
        <v>1259</v>
      </c>
    </row>
    <row r="923" spans="1:6">
      <c r="A923">
        <v>100</v>
      </c>
      <c r="B923" t="s">
        <v>17</v>
      </c>
      <c r="C923">
        <v>1990</v>
      </c>
      <c r="D923" t="s">
        <v>1254</v>
      </c>
      <c r="E923">
        <v>360</v>
      </c>
      <c r="F923" t="s">
        <v>783</v>
      </c>
    </row>
    <row r="924" spans="1:6">
      <c r="A924">
        <v>100</v>
      </c>
      <c r="B924" t="s">
        <v>17</v>
      </c>
      <c r="C924">
        <v>1990</v>
      </c>
      <c r="D924" t="s">
        <v>1254</v>
      </c>
      <c r="E924">
        <v>370</v>
      </c>
      <c r="F924" t="s">
        <v>1260</v>
      </c>
    </row>
    <row r="925" spans="1:6">
      <c r="A925">
        <v>100</v>
      </c>
      <c r="B925" t="s">
        <v>17</v>
      </c>
      <c r="C925">
        <v>1990</v>
      </c>
      <c r="D925" t="s">
        <v>1254</v>
      </c>
      <c r="E925">
        <v>380</v>
      </c>
      <c r="F925" t="s">
        <v>1261</v>
      </c>
    </row>
    <row r="926" spans="1:6">
      <c r="A926">
        <v>100</v>
      </c>
      <c r="B926" t="s">
        <v>17</v>
      </c>
      <c r="C926">
        <v>1990</v>
      </c>
      <c r="D926" t="s">
        <v>1254</v>
      </c>
      <c r="E926">
        <v>410</v>
      </c>
      <c r="F926" t="s">
        <v>1262</v>
      </c>
    </row>
    <row r="927" spans="1:6">
      <c r="A927">
        <v>100</v>
      </c>
      <c r="B927" t="s">
        <v>17</v>
      </c>
      <c r="C927">
        <v>1990</v>
      </c>
      <c r="D927" t="s">
        <v>1254</v>
      </c>
      <c r="E927">
        <v>415</v>
      </c>
      <c r="F927" t="s">
        <v>1263</v>
      </c>
    </row>
    <row r="928" spans="1:6">
      <c r="A928">
        <v>100</v>
      </c>
      <c r="B928" t="s">
        <v>17</v>
      </c>
      <c r="C928">
        <v>1990</v>
      </c>
      <c r="D928" t="s">
        <v>1254</v>
      </c>
      <c r="E928">
        <v>420</v>
      </c>
      <c r="F928" t="s">
        <v>1264</v>
      </c>
    </row>
    <row r="929" spans="1:6">
      <c r="A929">
        <v>100</v>
      </c>
      <c r="B929" t="s">
        <v>17</v>
      </c>
      <c r="C929">
        <v>1990</v>
      </c>
      <c r="D929" t="s">
        <v>1254</v>
      </c>
      <c r="E929">
        <v>425</v>
      </c>
      <c r="F929" t="s">
        <v>1265</v>
      </c>
    </row>
    <row r="930" spans="1:6">
      <c r="A930">
        <v>100</v>
      </c>
      <c r="B930" t="s">
        <v>17</v>
      </c>
      <c r="C930">
        <v>1990</v>
      </c>
      <c r="D930" t="s">
        <v>1254</v>
      </c>
      <c r="E930">
        <v>430</v>
      </c>
      <c r="F930" t="s">
        <v>1266</v>
      </c>
    </row>
    <row r="931" spans="1:6">
      <c r="A931">
        <v>100</v>
      </c>
      <c r="B931" t="s">
        <v>17</v>
      </c>
      <c r="C931">
        <v>1990</v>
      </c>
      <c r="D931" t="s">
        <v>1254</v>
      </c>
      <c r="E931">
        <v>434</v>
      </c>
      <c r="F931" t="s">
        <v>367</v>
      </c>
    </row>
    <row r="932" spans="1:6">
      <c r="A932">
        <v>100</v>
      </c>
      <c r="B932" t="s">
        <v>17</v>
      </c>
      <c r="C932">
        <v>1990</v>
      </c>
      <c r="D932" t="s">
        <v>1254</v>
      </c>
      <c r="E932">
        <v>436</v>
      </c>
      <c r="F932" t="s">
        <v>248</v>
      </c>
    </row>
    <row r="933" spans="1:6">
      <c r="A933">
        <v>100</v>
      </c>
      <c r="B933" t="s">
        <v>17</v>
      </c>
      <c r="C933">
        <v>1990</v>
      </c>
      <c r="D933" t="s">
        <v>1254</v>
      </c>
      <c r="E933">
        <v>438</v>
      </c>
      <c r="F933" t="s">
        <v>313</v>
      </c>
    </row>
    <row r="934" spans="1:6">
      <c r="A934">
        <v>100</v>
      </c>
      <c r="B934" t="s">
        <v>17</v>
      </c>
      <c r="C934">
        <v>1990</v>
      </c>
      <c r="D934" t="s">
        <v>1254</v>
      </c>
      <c r="E934">
        <v>440</v>
      </c>
      <c r="F934" t="s">
        <v>1267</v>
      </c>
    </row>
    <row r="935" spans="1:6">
      <c r="A935">
        <v>100</v>
      </c>
      <c r="B935" t="s">
        <v>17</v>
      </c>
      <c r="C935">
        <v>1990</v>
      </c>
      <c r="D935" t="s">
        <v>1254</v>
      </c>
      <c r="E935">
        <v>442</v>
      </c>
      <c r="F935" t="s">
        <v>1268</v>
      </c>
    </row>
    <row r="936" spans="1:6">
      <c r="A936">
        <v>100</v>
      </c>
      <c r="B936" t="s">
        <v>17</v>
      </c>
      <c r="C936">
        <v>1990</v>
      </c>
      <c r="D936" t="s">
        <v>1254</v>
      </c>
      <c r="E936">
        <v>446</v>
      </c>
      <c r="F936" t="s">
        <v>1269</v>
      </c>
    </row>
    <row r="937" spans="1:6">
      <c r="A937">
        <v>100</v>
      </c>
      <c r="B937" t="s">
        <v>17</v>
      </c>
      <c r="C937">
        <v>1990</v>
      </c>
      <c r="D937" t="s">
        <v>1254</v>
      </c>
      <c r="E937">
        <v>450</v>
      </c>
      <c r="F937" t="s">
        <v>1270</v>
      </c>
    </row>
    <row r="938" spans="1:6">
      <c r="A938">
        <v>100</v>
      </c>
      <c r="B938" t="s">
        <v>17</v>
      </c>
      <c r="C938">
        <v>1990</v>
      </c>
      <c r="D938" t="s">
        <v>1254</v>
      </c>
      <c r="E938">
        <v>460</v>
      </c>
      <c r="F938" t="s">
        <v>1271</v>
      </c>
    </row>
    <row r="939" spans="1:6">
      <c r="A939">
        <v>100</v>
      </c>
      <c r="B939" t="s">
        <v>17</v>
      </c>
      <c r="C939">
        <v>1990</v>
      </c>
      <c r="D939" t="s">
        <v>1254</v>
      </c>
      <c r="E939">
        <v>470</v>
      </c>
      <c r="F939" t="s">
        <v>1272</v>
      </c>
    </row>
    <row r="940" spans="1:6">
      <c r="A940">
        <v>100</v>
      </c>
      <c r="B940" t="s">
        <v>17</v>
      </c>
      <c r="C940">
        <v>1990</v>
      </c>
      <c r="D940" t="s">
        <v>1254</v>
      </c>
      <c r="E940">
        <v>490</v>
      </c>
      <c r="F940" t="s">
        <v>543</v>
      </c>
    </row>
    <row r="941" spans="1:6">
      <c r="A941">
        <v>100</v>
      </c>
      <c r="B941" t="s">
        <v>17</v>
      </c>
      <c r="C941">
        <v>1999</v>
      </c>
      <c r="D941" t="s">
        <v>1273</v>
      </c>
      <c r="E941">
        <v>10</v>
      </c>
      <c r="F941" t="s">
        <v>1273</v>
      </c>
    </row>
    <row r="942" spans="1:6">
      <c r="A942">
        <v>100</v>
      </c>
      <c r="B942" t="s">
        <v>17</v>
      </c>
      <c r="C942">
        <v>3821</v>
      </c>
      <c r="D942" t="s">
        <v>1274</v>
      </c>
      <c r="E942">
        <v>10</v>
      </c>
      <c r="F942" t="s">
        <v>1274</v>
      </c>
    </row>
    <row r="943" spans="1:6">
      <c r="A943">
        <v>100</v>
      </c>
      <c r="B943" t="s">
        <v>17</v>
      </c>
      <c r="C943">
        <v>3821</v>
      </c>
      <c r="D943" t="s">
        <v>1274</v>
      </c>
      <c r="E943">
        <v>15</v>
      </c>
      <c r="F943" t="s">
        <v>1275</v>
      </c>
    </row>
    <row r="944" spans="1:6">
      <c r="A944">
        <v>100</v>
      </c>
      <c r="B944" t="s">
        <v>17</v>
      </c>
      <c r="C944">
        <v>3821</v>
      </c>
      <c r="D944" t="s">
        <v>1274</v>
      </c>
      <c r="E944">
        <v>910</v>
      </c>
      <c r="F944" t="s">
        <v>1276</v>
      </c>
    </row>
    <row r="945" spans="1:6">
      <c r="A945">
        <v>100</v>
      </c>
      <c r="B945" t="s">
        <v>17</v>
      </c>
      <c r="C945">
        <v>5667</v>
      </c>
      <c r="D945" t="s">
        <v>1277</v>
      </c>
      <c r="E945">
        <v>10</v>
      </c>
      <c r="F945" t="s">
        <v>1278</v>
      </c>
    </row>
    <row r="946" spans="1:6">
      <c r="A946">
        <v>100</v>
      </c>
      <c r="B946" t="s">
        <v>17</v>
      </c>
      <c r="C946">
        <v>5667</v>
      </c>
      <c r="D946" t="s">
        <v>1277</v>
      </c>
      <c r="E946">
        <v>20</v>
      </c>
      <c r="F946" t="s">
        <v>1279</v>
      </c>
    </row>
    <row r="947" spans="1:6">
      <c r="A947">
        <v>100</v>
      </c>
      <c r="B947" t="s">
        <v>17</v>
      </c>
      <c r="C947">
        <v>5667</v>
      </c>
      <c r="D947" t="s">
        <v>1277</v>
      </c>
      <c r="E947">
        <v>30</v>
      </c>
      <c r="F947" t="s">
        <v>1280</v>
      </c>
    </row>
    <row r="948" spans="1:6">
      <c r="A948">
        <v>100</v>
      </c>
      <c r="B948" t="s">
        <v>17</v>
      </c>
      <c r="C948">
        <v>5667</v>
      </c>
      <c r="D948" t="s">
        <v>1277</v>
      </c>
      <c r="E948">
        <v>40</v>
      </c>
      <c r="F948" t="s">
        <v>1281</v>
      </c>
    </row>
    <row r="949" spans="1:6">
      <c r="A949">
        <v>100</v>
      </c>
      <c r="B949" t="s">
        <v>17</v>
      </c>
      <c r="C949">
        <v>5667</v>
      </c>
      <c r="D949" t="s">
        <v>1277</v>
      </c>
      <c r="E949">
        <v>50</v>
      </c>
      <c r="F949" t="s">
        <v>1282</v>
      </c>
    </row>
    <row r="950" spans="1:6">
      <c r="A950">
        <v>100</v>
      </c>
      <c r="B950" t="s">
        <v>17</v>
      </c>
      <c r="C950">
        <v>5667</v>
      </c>
      <c r="D950" t="s">
        <v>1277</v>
      </c>
      <c r="E950">
        <v>60</v>
      </c>
      <c r="F950" t="s">
        <v>1283</v>
      </c>
    </row>
    <row r="951" spans="1:6">
      <c r="A951">
        <v>100</v>
      </c>
      <c r="B951" t="s">
        <v>17</v>
      </c>
      <c r="C951">
        <v>5667</v>
      </c>
      <c r="D951" t="s">
        <v>1277</v>
      </c>
      <c r="E951">
        <v>70</v>
      </c>
      <c r="F951" t="s">
        <v>1284</v>
      </c>
    </row>
    <row r="952" spans="1:6">
      <c r="A952">
        <v>100</v>
      </c>
      <c r="B952" t="s">
        <v>17</v>
      </c>
      <c r="C952">
        <v>5667</v>
      </c>
      <c r="D952" t="s">
        <v>1277</v>
      </c>
      <c r="E952">
        <v>80</v>
      </c>
      <c r="F952" t="s">
        <v>1285</v>
      </c>
    </row>
    <row r="953" spans="1:6">
      <c r="A953">
        <v>100</v>
      </c>
      <c r="B953" t="s">
        <v>17</v>
      </c>
      <c r="C953">
        <v>5667</v>
      </c>
      <c r="D953" t="s">
        <v>1277</v>
      </c>
      <c r="E953">
        <v>899</v>
      </c>
      <c r="F953" t="s">
        <v>1286</v>
      </c>
    </row>
    <row r="954" spans="1:6">
      <c r="A954">
        <v>100</v>
      </c>
      <c r="B954" t="s">
        <v>17</v>
      </c>
      <c r="C954">
        <v>5667</v>
      </c>
      <c r="D954" t="s">
        <v>1277</v>
      </c>
      <c r="E954">
        <v>910</v>
      </c>
      <c r="F954" t="s">
        <v>1287</v>
      </c>
    </row>
    <row r="955" spans="1:6">
      <c r="A955">
        <v>100</v>
      </c>
      <c r="B955" t="s">
        <v>17</v>
      </c>
      <c r="C955">
        <v>5677</v>
      </c>
      <c r="D955" t="s">
        <v>1288</v>
      </c>
      <c r="E955">
        <v>10</v>
      </c>
      <c r="F955" t="s">
        <v>1289</v>
      </c>
    </row>
    <row r="956" spans="1:6">
      <c r="A956">
        <v>100</v>
      </c>
      <c r="B956" t="s">
        <v>17</v>
      </c>
      <c r="C956">
        <v>5677</v>
      </c>
      <c r="D956" t="s">
        <v>1288</v>
      </c>
      <c r="E956">
        <v>20</v>
      </c>
      <c r="F956" t="s">
        <v>1290</v>
      </c>
    </row>
    <row r="957" spans="1:6">
      <c r="A957">
        <v>100</v>
      </c>
      <c r="B957" t="s">
        <v>17</v>
      </c>
      <c r="C957">
        <v>5677</v>
      </c>
      <c r="D957" t="s">
        <v>1288</v>
      </c>
      <c r="E957">
        <v>30</v>
      </c>
      <c r="F957" t="s">
        <v>1291</v>
      </c>
    </row>
    <row r="958" spans="1:6">
      <c r="A958">
        <v>100</v>
      </c>
      <c r="B958" t="s">
        <v>17</v>
      </c>
      <c r="C958">
        <v>5677</v>
      </c>
      <c r="D958" t="s">
        <v>1288</v>
      </c>
      <c r="E958">
        <v>50</v>
      </c>
      <c r="F958" t="s">
        <v>1292</v>
      </c>
    </row>
    <row r="959" spans="1:6">
      <c r="A959">
        <v>100</v>
      </c>
      <c r="B959" t="s">
        <v>17</v>
      </c>
      <c r="C959">
        <v>5677</v>
      </c>
      <c r="D959" t="s">
        <v>1288</v>
      </c>
      <c r="E959">
        <v>800</v>
      </c>
      <c r="F959" t="s">
        <v>1293</v>
      </c>
    </row>
    <row r="960" spans="1:6">
      <c r="A960">
        <v>100</v>
      </c>
      <c r="B960" t="s">
        <v>17</v>
      </c>
      <c r="C960">
        <v>5677</v>
      </c>
      <c r="D960" t="s">
        <v>1288</v>
      </c>
      <c r="E960">
        <v>899</v>
      </c>
      <c r="F960" t="s">
        <v>1294</v>
      </c>
    </row>
    <row r="961" spans="1:6">
      <c r="A961">
        <v>100</v>
      </c>
      <c r="B961" t="s">
        <v>17</v>
      </c>
      <c r="C961">
        <v>5677</v>
      </c>
      <c r="D961" t="s">
        <v>1288</v>
      </c>
      <c r="E961">
        <v>910</v>
      </c>
      <c r="F961" t="s">
        <v>1295</v>
      </c>
    </row>
    <row r="962" spans="1:6">
      <c r="A962">
        <v>100</v>
      </c>
      <c r="B962" t="s">
        <v>17</v>
      </c>
      <c r="C962">
        <v>5682</v>
      </c>
      <c r="D962" t="s">
        <v>1296</v>
      </c>
      <c r="E962">
        <v>10</v>
      </c>
      <c r="F962" t="s">
        <v>1297</v>
      </c>
    </row>
    <row r="963" spans="1:6">
      <c r="A963">
        <v>100</v>
      </c>
      <c r="B963" t="s">
        <v>17</v>
      </c>
      <c r="C963">
        <v>5682</v>
      </c>
      <c r="D963" t="s">
        <v>1296</v>
      </c>
      <c r="E963">
        <v>20</v>
      </c>
      <c r="F963" t="s">
        <v>1298</v>
      </c>
    </row>
    <row r="964" spans="1:6">
      <c r="A964">
        <v>100</v>
      </c>
      <c r="B964" t="s">
        <v>17</v>
      </c>
      <c r="C964">
        <v>5682</v>
      </c>
      <c r="D964" t="s">
        <v>1296</v>
      </c>
      <c r="E964">
        <v>910</v>
      </c>
      <c r="F964" t="s">
        <v>1299</v>
      </c>
    </row>
    <row r="965" spans="1:6">
      <c r="A965">
        <v>100</v>
      </c>
      <c r="B965" t="s">
        <v>17</v>
      </c>
      <c r="C965">
        <v>5694</v>
      </c>
      <c r="D965" t="s">
        <v>1300</v>
      </c>
      <c r="E965">
        <v>10</v>
      </c>
      <c r="F965" t="s">
        <v>1301</v>
      </c>
    </row>
    <row r="966" spans="1:6">
      <c r="A966">
        <v>100</v>
      </c>
      <c r="B966" t="s">
        <v>17</v>
      </c>
      <c r="C966">
        <v>5694</v>
      </c>
      <c r="D966" t="s">
        <v>1300</v>
      </c>
      <c r="E966">
        <v>20</v>
      </c>
      <c r="F966" t="s">
        <v>1302</v>
      </c>
    </row>
    <row r="967" spans="1:6">
      <c r="A967">
        <v>100</v>
      </c>
      <c r="B967" t="s">
        <v>17</v>
      </c>
      <c r="C967">
        <v>5694</v>
      </c>
      <c r="D967" t="s">
        <v>1300</v>
      </c>
      <c r="E967">
        <v>30</v>
      </c>
      <c r="F967" t="s">
        <v>1303</v>
      </c>
    </row>
    <row r="968" spans="1:6">
      <c r="A968">
        <v>100</v>
      </c>
      <c r="B968" t="s">
        <v>17</v>
      </c>
      <c r="C968">
        <v>5694</v>
      </c>
      <c r="D968" t="s">
        <v>1300</v>
      </c>
      <c r="E968">
        <v>899</v>
      </c>
      <c r="F968" t="s">
        <v>1304</v>
      </c>
    </row>
    <row r="969" spans="1:6">
      <c r="A969">
        <v>100</v>
      </c>
      <c r="B969" t="s">
        <v>17</v>
      </c>
      <c r="C969">
        <v>5694</v>
      </c>
      <c r="D969" t="s">
        <v>1300</v>
      </c>
      <c r="E969">
        <v>910</v>
      </c>
      <c r="F969" t="s">
        <v>1305</v>
      </c>
    </row>
    <row r="970" spans="1:6">
      <c r="A970">
        <v>100</v>
      </c>
      <c r="B970" t="s">
        <v>17</v>
      </c>
      <c r="C970">
        <v>8365</v>
      </c>
      <c r="D970" t="s">
        <v>1306</v>
      </c>
      <c r="E970">
        <v>10</v>
      </c>
      <c r="F970" t="s">
        <v>1306</v>
      </c>
    </row>
    <row r="971" spans="1:6">
      <c r="A971">
        <v>100</v>
      </c>
      <c r="B971" t="s">
        <v>17</v>
      </c>
      <c r="C971">
        <v>9901</v>
      </c>
      <c r="D971" t="s">
        <v>1307</v>
      </c>
      <c r="E971">
        <v>1</v>
      </c>
      <c r="F971" t="s">
        <v>1307</v>
      </c>
    </row>
    <row r="972" spans="1:6">
      <c r="A972">
        <v>100</v>
      </c>
      <c r="B972" t="s">
        <v>17</v>
      </c>
      <c r="C972">
        <v>9925</v>
      </c>
      <c r="D972" t="s">
        <v>1308</v>
      </c>
      <c r="E972">
        <v>10</v>
      </c>
      <c r="F972" t="s">
        <v>1309</v>
      </c>
    </row>
    <row r="973" spans="1:6">
      <c r="A973">
        <v>100</v>
      </c>
      <c r="B973" t="s">
        <v>17</v>
      </c>
      <c r="C973">
        <v>9925</v>
      </c>
      <c r="D973" t="s">
        <v>1308</v>
      </c>
      <c r="E973">
        <v>20</v>
      </c>
      <c r="F973" t="s">
        <v>1310</v>
      </c>
    </row>
    <row r="974" spans="1:6">
      <c r="A974">
        <v>110</v>
      </c>
      <c r="B974" t="s">
        <v>1311</v>
      </c>
      <c r="C974">
        <v>2040</v>
      </c>
      <c r="D974" t="s">
        <v>1312</v>
      </c>
      <c r="E974">
        <v>10</v>
      </c>
      <c r="F974" t="s">
        <v>1313</v>
      </c>
    </row>
    <row r="975" spans="1:6">
      <c r="A975">
        <v>110</v>
      </c>
      <c r="B975" t="s">
        <v>1311</v>
      </c>
      <c r="C975">
        <v>2040</v>
      </c>
      <c r="D975" t="s">
        <v>1312</v>
      </c>
      <c r="E975">
        <v>20</v>
      </c>
      <c r="F975" t="s">
        <v>1314</v>
      </c>
    </row>
    <row r="976" spans="1:6">
      <c r="A976">
        <v>110</v>
      </c>
      <c r="B976" t="s">
        <v>1311</v>
      </c>
      <c r="C976">
        <v>2040</v>
      </c>
      <c r="D976" t="s">
        <v>1312</v>
      </c>
      <c r="E976">
        <v>30</v>
      </c>
      <c r="F976" t="s">
        <v>1315</v>
      </c>
    </row>
    <row r="977" spans="1:6">
      <c r="A977">
        <v>110</v>
      </c>
      <c r="B977" t="s">
        <v>1311</v>
      </c>
      <c r="C977">
        <v>2040</v>
      </c>
      <c r="D977" t="s">
        <v>1312</v>
      </c>
      <c r="E977">
        <v>40</v>
      </c>
      <c r="F977" t="s">
        <v>1316</v>
      </c>
    </row>
    <row r="978" spans="1:6">
      <c r="A978">
        <v>110</v>
      </c>
      <c r="B978" t="s">
        <v>1311</v>
      </c>
      <c r="C978">
        <v>2040</v>
      </c>
      <c r="D978" t="s">
        <v>1312</v>
      </c>
      <c r="E978">
        <v>50</v>
      </c>
      <c r="F978" t="s">
        <v>1317</v>
      </c>
    </row>
    <row r="979" spans="1:6">
      <c r="A979">
        <v>110</v>
      </c>
      <c r="B979" t="s">
        <v>1311</v>
      </c>
      <c r="C979">
        <v>2040</v>
      </c>
      <c r="D979" t="s">
        <v>1312</v>
      </c>
      <c r="E979">
        <v>60</v>
      </c>
      <c r="F979" t="s">
        <v>1318</v>
      </c>
    </row>
    <row r="980" spans="1:6">
      <c r="A980">
        <v>110</v>
      </c>
      <c r="B980" t="s">
        <v>1311</v>
      </c>
      <c r="C980">
        <v>2040</v>
      </c>
      <c r="D980" t="s">
        <v>1312</v>
      </c>
      <c r="E980">
        <v>70</v>
      </c>
      <c r="F980" t="s">
        <v>1319</v>
      </c>
    </row>
    <row r="981" spans="1:6">
      <c r="A981">
        <v>110</v>
      </c>
      <c r="B981" t="s">
        <v>1311</v>
      </c>
      <c r="C981">
        <v>2040</v>
      </c>
      <c r="D981" t="s">
        <v>1312</v>
      </c>
      <c r="E981">
        <v>80</v>
      </c>
      <c r="F981" t="s">
        <v>1320</v>
      </c>
    </row>
    <row r="982" spans="1:6">
      <c r="A982">
        <v>110</v>
      </c>
      <c r="B982" t="s">
        <v>1311</v>
      </c>
      <c r="C982">
        <v>2040</v>
      </c>
      <c r="D982" t="s">
        <v>1312</v>
      </c>
      <c r="E982">
        <v>90</v>
      </c>
      <c r="F982" t="s">
        <v>1321</v>
      </c>
    </row>
    <row r="983" spans="1:6">
      <c r="A983">
        <v>110</v>
      </c>
      <c r="B983" t="s">
        <v>1311</v>
      </c>
      <c r="C983">
        <v>2040</v>
      </c>
      <c r="D983" t="s">
        <v>1312</v>
      </c>
      <c r="E983">
        <v>899</v>
      </c>
      <c r="F983" t="s">
        <v>1322</v>
      </c>
    </row>
    <row r="984" spans="1:6">
      <c r="A984">
        <v>110</v>
      </c>
      <c r="B984" t="s">
        <v>1311</v>
      </c>
      <c r="C984">
        <v>2040</v>
      </c>
      <c r="D984" t="s">
        <v>1312</v>
      </c>
      <c r="E984">
        <v>910</v>
      </c>
      <c r="F984" t="s">
        <v>1323</v>
      </c>
    </row>
    <row r="985" spans="1:6">
      <c r="A985">
        <v>110</v>
      </c>
      <c r="B985" t="s">
        <v>1311</v>
      </c>
      <c r="C985">
        <v>2045</v>
      </c>
      <c r="D985" t="s">
        <v>1319</v>
      </c>
      <c r="E985">
        <v>10</v>
      </c>
      <c r="F985" t="s">
        <v>1324</v>
      </c>
    </row>
    <row r="986" spans="1:6">
      <c r="A986">
        <v>110</v>
      </c>
      <c r="B986" t="s">
        <v>1311</v>
      </c>
      <c r="C986">
        <v>2045</v>
      </c>
      <c r="D986" t="s">
        <v>1319</v>
      </c>
      <c r="E986">
        <v>15</v>
      </c>
      <c r="F986" t="s">
        <v>1325</v>
      </c>
    </row>
    <row r="987" spans="1:6">
      <c r="A987">
        <v>110</v>
      </c>
      <c r="B987" t="s">
        <v>1311</v>
      </c>
      <c r="C987">
        <v>2045</v>
      </c>
      <c r="D987" t="s">
        <v>1319</v>
      </c>
      <c r="E987">
        <v>899</v>
      </c>
      <c r="F987" t="s">
        <v>1326</v>
      </c>
    </row>
    <row r="988" spans="1:6">
      <c r="A988">
        <v>110</v>
      </c>
      <c r="B988" t="s">
        <v>1311</v>
      </c>
      <c r="C988">
        <v>2050</v>
      </c>
      <c r="D988" t="s">
        <v>1327</v>
      </c>
      <c r="E988">
        <v>10</v>
      </c>
      <c r="F988" t="s">
        <v>1328</v>
      </c>
    </row>
    <row r="989" spans="1:6">
      <c r="A989">
        <v>110</v>
      </c>
      <c r="B989" t="s">
        <v>1311</v>
      </c>
      <c r="C989">
        <v>2050</v>
      </c>
      <c r="D989" t="s">
        <v>1327</v>
      </c>
      <c r="E989">
        <v>15</v>
      </c>
      <c r="F989" t="s">
        <v>1329</v>
      </c>
    </row>
    <row r="990" spans="1:6">
      <c r="A990">
        <v>110</v>
      </c>
      <c r="B990" t="s">
        <v>1311</v>
      </c>
      <c r="C990">
        <v>2050</v>
      </c>
      <c r="D990" t="s">
        <v>1327</v>
      </c>
      <c r="E990">
        <v>20</v>
      </c>
      <c r="F990" t="s">
        <v>1330</v>
      </c>
    </row>
    <row r="991" spans="1:6">
      <c r="A991">
        <v>110</v>
      </c>
      <c r="B991" t="s">
        <v>1311</v>
      </c>
      <c r="C991">
        <v>2050</v>
      </c>
      <c r="D991" t="s">
        <v>1327</v>
      </c>
      <c r="E991">
        <v>910</v>
      </c>
      <c r="F991" t="s">
        <v>1331</v>
      </c>
    </row>
    <row r="992" spans="1:6">
      <c r="A992">
        <v>110</v>
      </c>
      <c r="B992" t="s">
        <v>1311</v>
      </c>
      <c r="C992">
        <v>2060</v>
      </c>
      <c r="D992" t="s">
        <v>1332</v>
      </c>
      <c r="E992">
        <v>10</v>
      </c>
      <c r="F992" t="s">
        <v>1333</v>
      </c>
    </row>
    <row r="993" spans="1:6">
      <c r="A993">
        <v>110</v>
      </c>
      <c r="B993" t="s">
        <v>1311</v>
      </c>
      <c r="C993">
        <v>2080</v>
      </c>
      <c r="D993" t="s">
        <v>1334</v>
      </c>
      <c r="E993">
        <v>10</v>
      </c>
      <c r="F993" t="s">
        <v>1335</v>
      </c>
    </row>
    <row r="994" spans="1:6">
      <c r="A994">
        <v>110</v>
      </c>
      <c r="B994" t="s">
        <v>1311</v>
      </c>
      <c r="C994">
        <v>2080</v>
      </c>
      <c r="D994" t="s">
        <v>1334</v>
      </c>
      <c r="E994">
        <v>20</v>
      </c>
      <c r="F994" t="s">
        <v>1336</v>
      </c>
    </row>
    <row r="995" spans="1:6">
      <c r="A995">
        <v>110</v>
      </c>
      <c r="B995" t="s">
        <v>1311</v>
      </c>
      <c r="C995">
        <v>2080</v>
      </c>
      <c r="D995" t="s">
        <v>1334</v>
      </c>
      <c r="E995">
        <v>40</v>
      </c>
      <c r="F995" t="s">
        <v>1337</v>
      </c>
    </row>
    <row r="996" spans="1:6">
      <c r="A996">
        <v>110</v>
      </c>
      <c r="B996" t="s">
        <v>1311</v>
      </c>
      <c r="C996">
        <v>2080</v>
      </c>
      <c r="D996" t="s">
        <v>1334</v>
      </c>
      <c r="E996">
        <v>45</v>
      </c>
      <c r="F996" t="s">
        <v>1338</v>
      </c>
    </row>
    <row r="997" spans="1:6">
      <c r="A997">
        <v>110</v>
      </c>
      <c r="B997" t="s">
        <v>1311</v>
      </c>
      <c r="C997">
        <v>2080</v>
      </c>
      <c r="D997" t="s">
        <v>1334</v>
      </c>
      <c r="E997">
        <v>50</v>
      </c>
      <c r="F997" t="s">
        <v>1339</v>
      </c>
    </row>
    <row r="998" spans="1:6">
      <c r="A998">
        <v>110</v>
      </c>
      <c r="B998" t="s">
        <v>1311</v>
      </c>
      <c r="C998">
        <v>2080</v>
      </c>
      <c r="D998" t="s">
        <v>1334</v>
      </c>
      <c r="E998">
        <v>55</v>
      </c>
      <c r="F998" t="s">
        <v>1340</v>
      </c>
    </row>
    <row r="999" spans="1:6">
      <c r="A999">
        <v>110</v>
      </c>
      <c r="B999" t="s">
        <v>1311</v>
      </c>
      <c r="C999">
        <v>2080</v>
      </c>
      <c r="D999" t="s">
        <v>1334</v>
      </c>
      <c r="E999">
        <v>60</v>
      </c>
      <c r="F999" t="s">
        <v>1341</v>
      </c>
    </row>
    <row r="1000" spans="1:6">
      <c r="A1000">
        <v>110</v>
      </c>
      <c r="B1000" t="s">
        <v>1311</v>
      </c>
      <c r="C1000">
        <v>2080</v>
      </c>
      <c r="D1000" t="s">
        <v>1334</v>
      </c>
      <c r="E1000">
        <v>70</v>
      </c>
      <c r="F1000" t="s">
        <v>1342</v>
      </c>
    </row>
    <row r="1001" spans="1:6">
      <c r="A1001">
        <v>110</v>
      </c>
      <c r="B1001" t="s">
        <v>1311</v>
      </c>
      <c r="C1001">
        <v>2080</v>
      </c>
      <c r="D1001" t="s">
        <v>1334</v>
      </c>
      <c r="E1001">
        <v>910</v>
      </c>
      <c r="F1001" t="s">
        <v>1343</v>
      </c>
    </row>
    <row r="1002" spans="1:6">
      <c r="A1002">
        <v>110</v>
      </c>
      <c r="B1002" t="s">
        <v>1311</v>
      </c>
      <c r="C1002">
        <v>2100</v>
      </c>
      <c r="D1002" t="s">
        <v>870</v>
      </c>
      <c r="E1002">
        <v>10</v>
      </c>
      <c r="F1002" t="s">
        <v>1344</v>
      </c>
    </row>
    <row r="1003" spans="1:6">
      <c r="A1003">
        <v>110</v>
      </c>
      <c r="B1003" t="s">
        <v>1311</v>
      </c>
      <c r="C1003">
        <v>2100</v>
      </c>
      <c r="D1003" t="s">
        <v>870</v>
      </c>
      <c r="E1003">
        <v>15</v>
      </c>
      <c r="F1003" t="s">
        <v>1345</v>
      </c>
    </row>
    <row r="1004" spans="1:6">
      <c r="A1004">
        <v>110</v>
      </c>
      <c r="B1004" t="s">
        <v>1311</v>
      </c>
      <c r="C1004">
        <v>2100</v>
      </c>
      <c r="D1004" t="s">
        <v>870</v>
      </c>
      <c r="E1004">
        <v>20</v>
      </c>
      <c r="F1004" t="s">
        <v>1346</v>
      </c>
    </row>
    <row r="1005" spans="1:6">
      <c r="A1005">
        <v>110</v>
      </c>
      <c r="B1005" t="s">
        <v>1311</v>
      </c>
      <c r="C1005">
        <v>2100</v>
      </c>
      <c r="D1005" t="s">
        <v>870</v>
      </c>
      <c r="E1005">
        <v>30</v>
      </c>
      <c r="F1005" t="s">
        <v>1347</v>
      </c>
    </row>
    <row r="1006" spans="1:6">
      <c r="A1006">
        <v>110</v>
      </c>
      <c r="B1006" t="s">
        <v>1311</v>
      </c>
      <c r="C1006">
        <v>2100</v>
      </c>
      <c r="D1006" t="s">
        <v>870</v>
      </c>
      <c r="E1006">
        <v>40</v>
      </c>
      <c r="F1006" t="s">
        <v>1348</v>
      </c>
    </row>
    <row r="1007" spans="1:6">
      <c r="A1007">
        <v>110</v>
      </c>
      <c r="B1007" t="s">
        <v>1311</v>
      </c>
      <c r="C1007">
        <v>2100</v>
      </c>
      <c r="D1007" t="s">
        <v>870</v>
      </c>
      <c r="E1007">
        <v>50</v>
      </c>
      <c r="F1007" t="s">
        <v>1349</v>
      </c>
    </row>
    <row r="1008" spans="1:6">
      <c r="A1008">
        <v>110</v>
      </c>
      <c r="B1008" t="s">
        <v>1311</v>
      </c>
      <c r="C1008">
        <v>2100</v>
      </c>
      <c r="D1008" t="s">
        <v>870</v>
      </c>
      <c r="E1008">
        <v>60</v>
      </c>
      <c r="F1008" t="s">
        <v>1350</v>
      </c>
    </row>
    <row r="1009" spans="1:6">
      <c r="A1009">
        <v>110</v>
      </c>
      <c r="B1009" t="s">
        <v>1311</v>
      </c>
      <c r="C1009">
        <v>2100</v>
      </c>
      <c r="D1009" t="s">
        <v>870</v>
      </c>
      <c r="E1009">
        <v>70</v>
      </c>
      <c r="F1009" t="s">
        <v>1351</v>
      </c>
    </row>
    <row r="1010" spans="1:6">
      <c r="A1010">
        <v>110</v>
      </c>
      <c r="B1010" t="s">
        <v>1311</v>
      </c>
      <c r="C1010">
        <v>2100</v>
      </c>
      <c r="D1010" t="s">
        <v>870</v>
      </c>
      <c r="E1010">
        <v>90</v>
      </c>
      <c r="F1010" t="s">
        <v>1352</v>
      </c>
    </row>
    <row r="1011" spans="1:6">
      <c r="A1011">
        <v>110</v>
      </c>
      <c r="B1011" t="s">
        <v>1311</v>
      </c>
      <c r="C1011">
        <v>2100</v>
      </c>
      <c r="D1011" t="s">
        <v>870</v>
      </c>
      <c r="E1011">
        <v>998</v>
      </c>
      <c r="F1011" t="s">
        <v>1353</v>
      </c>
    </row>
    <row r="1012" spans="1:6">
      <c r="A1012">
        <v>110</v>
      </c>
      <c r="B1012" t="s">
        <v>1311</v>
      </c>
      <c r="C1012">
        <v>2150</v>
      </c>
      <c r="D1012" t="s">
        <v>1354</v>
      </c>
      <c r="E1012">
        <v>1</v>
      </c>
      <c r="F1012" t="s">
        <v>1354</v>
      </c>
    </row>
    <row r="1013" spans="1:6">
      <c r="A1013">
        <v>120</v>
      </c>
      <c r="B1013" t="s">
        <v>1355</v>
      </c>
      <c r="C1013">
        <v>2160</v>
      </c>
      <c r="D1013" t="s">
        <v>1356</v>
      </c>
      <c r="E1013">
        <v>10</v>
      </c>
      <c r="F1013" t="s">
        <v>1357</v>
      </c>
    </row>
    <row r="1014" spans="1:6">
      <c r="A1014">
        <v>120</v>
      </c>
      <c r="B1014" t="s">
        <v>1355</v>
      </c>
      <c r="C1014">
        <v>2180</v>
      </c>
      <c r="D1014" t="s">
        <v>1358</v>
      </c>
      <c r="E1014">
        <v>10</v>
      </c>
      <c r="F1014" t="s">
        <v>1359</v>
      </c>
    </row>
    <row r="1015" spans="1:6">
      <c r="A1015">
        <v>120</v>
      </c>
      <c r="B1015" t="s">
        <v>1355</v>
      </c>
      <c r="C1015">
        <v>2180</v>
      </c>
      <c r="D1015" t="s">
        <v>1358</v>
      </c>
      <c r="E1015">
        <v>20</v>
      </c>
      <c r="F1015" t="s">
        <v>1360</v>
      </c>
    </row>
    <row r="1016" spans="1:6">
      <c r="A1016">
        <v>120</v>
      </c>
      <c r="B1016" t="s">
        <v>1355</v>
      </c>
      <c r="C1016">
        <v>2180</v>
      </c>
      <c r="D1016" t="s">
        <v>1358</v>
      </c>
      <c r="E1016">
        <v>25</v>
      </c>
      <c r="F1016" t="s">
        <v>1361</v>
      </c>
    </row>
    <row r="1017" spans="1:6">
      <c r="A1017">
        <v>120</v>
      </c>
      <c r="B1017" t="s">
        <v>1355</v>
      </c>
      <c r="C1017">
        <v>2180</v>
      </c>
      <c r="D1017" t="s">
        <v>1358</v>
      </c>
      <c r="E1017">
        <v>30</v>
      </c>
      <c r="F1017" t="s">
        <v>1362</v>
      </c>
    </row>
    <row r="1018" spans="1:6">
      <c r="A1018">
        <v>120</v>
      </c>
      <c r="B1018" t="s">
        <v>1355</v>
      </c>
      <c r="C1018">
        <v>2180</v>
      </c>
      <c r="D1018" t="s">
        <v>1358</v>
      </c>
      <c r="E1018">
        <v>35</v>
      </c>
      <c r="F1018" t="s">
        <v>1363</v>
      </c>
    </row>
    <row r="1019" spans="1:6">
      <c r="A1019">
        <v>120</v>
      </c>
      <c r="B1019" t="s">
        <v>1355</v>
      </c>
      <c r="C1019">
        <v>2180</v>
      </c>
      <c r="D1019" t="s">
        <v>1358</v>
      </c>
      <c r="E1019">
        <v>45</v>
      </c>
      <c r="F1019" t="s">
        <v>1364</v>
      </c>
    </row>
    <row r="1020" spans="1:6">
      <c r="A1020">
        <v>120</v>
      </c>
      <c r="B1020" t="s">
        <v>1355</v>
      </c>
      <c r="C1020">
        <v>2180</v>
      </c>
      <c r="D1020" t="s">
        <v>1358</v>
      </c>
      <c r="E1020">
        <v>50</v>
      </c>
      <c r="F1020" t="s">
        <v>1365</v>
      </c>
    </row>
    <row r="1021" spans="1:6">
      <c r="A1021">
        <v>120</v>
      </c>
      <c r="B1021" t="s">
        <v>1355</v>
      </c>
      <c r="C1021">
        <v>2180</v>
      </c>
      <c r="D1021" t="s">
        <v>1358</v>
      </c>
      <c r="E1021">
        <v>55</v>
      </c>
      <c r="F1021" t="s">
        <v>1366</v>
      </c>
    </row>
    <row r="1022" spans="1:6">
      <c r="A1022">
        <v>120</v>
      </c>
      <c r="B1022" t="s">
        <v>1355</v>
      </c>
      <c r="C1022">
        <v>2180</v>
      </c>
      <c r="D1022" t="s">
        <v>1358</v>
      </c>
      <c r="E1022">
        <v>910</v>
      </c>
      <c r="F1022" t="s">
        <v>1367</v>
      </c>
    </row>
    <row r="1023" spans="1:6">
      <c r="A1023">
        <v>120</v>
      </c>
      <c r="B1023" t="s">
        <v>1355</v>
      </c>
      <c r="C1023">
        <v>2200</v>
      </c>
      <c r="D1023" t="s">
        <v>1368</v>
      </c>
      <c r="E1023">
        <v>10</v>
      </c>
      <c r="F1023" t="s">
        <v>1369</v>
      </c>
    </row>
    <row r="1024" spans="1:6">
      <c r="A1024">
        <v>120</v>
      </c>
      <c r="B1024" t="s">
        <v>1355</v>
      </c>
      <c r="C1024">
        <v>2200</v>
      </c>
      <c r="D1024" t="s">
        <v>1368</v>
      </c>
      <c r="E1024">
        <v>30</v>
      </c>
      <c r="F1024" t="s">
        <v>1370</v>
      </c>
    </row>
    <row r="1025" spans="1:6">
      <c r="A1025">
        <v>120</v>
      </c>
      <c r="B1025" t="s">
        <v>1355</v>
      </c>
      <c r="C1025">
        <v>2200</v>
      </c>
      <c r="D1025" t="s">
        <v>1368</v>
      </c>
      <c r="E1025">
        <v>40</v>
      </c>
      <c r="F1025" t="s">
        <v>1371</v>
      </c>
    </row>
    <row r="1026" spans="1:6">
      <c r="A1026">
        <v>120</v>
      </c>
      <c r="B1026" t="s">
        <v>1355</v>
      </c>
      <c r="C1026">
        <v>2200</v>
      </c>
      <c r="D1026" t="s">
        <v>1368</v>
      </c>
      <c r="E1026">
        <v>50</v>
      </c>
      <c r="F1026" t="s">
        <v>1372</v>
      </c>
    </row>
    <row r="1027" spans="1:6">
      <c r="A1027">
        <v>120</v>
      </c>
      <c r="B1027" t="s">
        <v>1355</v>
      </c>
      <c r="C1027">
        <v>2200</v>
      </c>
      <c r="D1027" t="s">
        <v>1368</v>
      </c>
      <c r="E1027">
        <v>70</v>
      </c>
      <c r="F1027" t="s">
        <v>1373</v>
      </c>
    </row>
    <row r="1028" spans="1:6">
      <c r="A1028">
        <v>120</v>
      </c>
      <c r="B1028" t="s">
        <v>1355</v>
      </c>
      <c r="C1028">
        <v>2200</v>
      </c>
      <c r="D1028" t="s">
        <v>1368</v>
      </c>
      <c r="E1028">
        <v>80</v>
      </c>
      <c r="F1028" t="s">
        <v>1374</v>
      </c>
    </row>
    <row r="1029" spans="1:6">
      <c r="A1029">
        <v>120</v>
      </c>
      <c r="B1029" t="s">
        <v>1355</v>
      </c>
      <c r="C1029">
        <v>2200</v>
      </c>
      <c r="D1029" t="s">
        <v>1368</v>
      </c>
      <c r="E1029">
        <v>100</v>
      </c>
      <c r="F1029" t="s">
        <v>1375</v>
      </c>
    </row>
    <row r="1030" spans="1:6">
      <c r="A1030">
        <v>120</v>
      </c>
      <c r="B1030" t="s">
        <v>1355</v>
      </c>
      <c r="C1030">
        <v>2250</v>
      </c>
      <c r="D1030" t="s">
        <v>1376</v>
      </c>
      <c r="E1030">
        <v>1</v>
      </c>
      <c r="F1030" t="s">
        <v>1376</v>
      </c>
    </row>
    <row r="1031" spans="1:6">
      <c r="A1031">
        <v>200</v>
      </c>
      <c r="B1031" t="s">
        <v>1377</v>
      </c>
      <c r="C1031">
        <v>2320</v>
      </c>
      <c r="D1031" t="s">
        <v>1378</v>
      </c>
      <c r="E1031">
        <v>115</v>
      </c>
      <c r="F1031" t="s">
        <v>1379</v>
      </c>
    </row>
    <row r="1032" spans="1:6">
      <c r="A1032">
        <v>200</v>
      </c>
      <c r="B1032" t="s">
        <v>1377</v>
      </c>
      <c r="C1032">
        <v>2560</v>
      </c>
      <c r="D1032" t="s">
        <v>1380</v>
      </c>
      <c r="E1032">
        <v>10</v>
      </c>
      <c r="F1032" t="s">
        <v>1381</v>
      </c>
    </row>
    <row r="1033" spans="1:6">
      <c r="A1033">
        <v>200</v>
      </c>
      <c r="B1033" t="s">
        <v>1377</v>
      </c>
      <c r="C1033">
        <v>2560</v>
      </c>
      <c r="D1033" t="s">
        <v>1380</v>
      </c>
      <c r="E1033">
        <v>15</v>
      </c>
      <c r="F1033" t="s">
        <v>1382</v>
      </c>
    </row>
    <row r="1034" spans="1:6">
      <c r="A1034">
        <v>200</v>
      </c>
      <c r="B1034" t="s">
        <v>1377</v>
      </c>
      <c r="C1034">
        <v>2560</v>
      </c>
      <c r="D1034" t="s">
        <v>1380</v>
      </c>
      <c r="E1034">
        <v>20</v>
      </c>
      <c r="F1034" t="s">
        <v>1383</v>
      </c>
    </row>
    <row r="1035" spans="1:6">
      <c r="A1035">
        <v>200</v>
      </c>
      <c r="B1035" t="s">
        <v>1377</v>
      </c>
      <c r="C1035">
        <v>2560</v>
      </c>
      <c r="D1035" t="s">
        <v>1380</v>
      </c>
      <c r="E1035">
        <v>25</v>
      </c>
      <c r="F1035" t="s">
        <v>1384</v>
      </c>
    </row>
    <row r="1036" spans="1:6">
      <c r="A1036">
        <v>200</v>
      </c>
      <c r="B1036" t="s">
        <v>1377</v>
      </c>
      <c r="C1036">
        <v>2560</v>
      </c>
      <c r="D1036" t="s">
        <v>1380</v>
      </c>
      <c r="E1036">
        <v>30</v>
      </c>
      <c r="F1036" t="s">
        <v>1385</v>
      </c>
    </row>
    <row r="1037" spans="1:6">
      <c r="A1037">
        <v>200</v>
      </c>
      <c r="B1037" t="s">
        <v>1377</v>
      </c>
      <c r="C1037">
        <v>2560</v>
      </c>
      <c r="D1037" t="s">
        <v>1380</v>
      </c>
      <c r="E1037">
        <v>35</v>
      </c>
      <c r="F1037" t="s">
        <v>1386</v>
      </c>
    </row>
    <row r="1038" spans="1:6">
      <c r="A1038">
        <v>200</v>
      </c>
      <c r="B1038" t="s">
        <v>1377</v>
      </c>
      <c r="C1038">
        <v>2560</v>
      </c>
      <c r="D1038" t="s">
        <v>1380</v>
      </c>
      <c r="E1038">
        <v>40</v>
      </c>
      <c r="F1038" t="s">
        <v>1387</v>
      </c>
    </row>
    <row r="1039" spans="1:6">
      <c r="A1039">
        <v>200</v>
      </c>
      <c r="B1039" t="s">
        <v>1377</v>
      </c>
      <c r="C1039">
        <v>2560</v>
      </c>
      <c r="D1039" t="s">
        <v>1380</v>
      </c>
      <c r="E1039">
        <v>50</v>
      </c>
      <c r="F1039" t="s">
        <v>1388</v>
      </c>
    </row>
    <row r="1040" spans="1:6">
      <c r="A1040">
        <v>200</v>
      </c>
      <c r="B1040" t="s">
        <v>1377</v>
      </c>
      <c r="C1040">
        <v>2560</v>
      </c>
      <c r="D1040" t="s">
        <v>1380</v>
      </c>
      <c r="E1040">
        <v>60</v>
      </c>
      <c r="F1040" t="s">
        <v>1389</v>
      </c>
    </row>
    <row r="1041" spans="1:6">
      <c r="A1041">
        <v>200</v>
      </c>
      <c r="B1041" t="s">
        <v>1377</v>
      </c>
      <c r="C1041">
        <v>2560</v>
      </c>
      <c r="D1041" t="s">
        <v>1380</v>
      </c>
      <c r="E1041">
        <v>70</v>
      </c>
      <c r="F1041" t="s">
        <v>1390</v>
      </c>
    </row>
    <row r="1042" spans="1:6">
      <c r="A1042">
        <v>200</v>
      </c>
      <c r="B1042" t="s">
        <v>1377</v>
      </c>
      <c r="C1042">
        <v>2560</v>
      </c>
      <c r="D1042" t="s">
        <v>1380</v>
      </c>
      <c r="E1042">
        <v>80</v>
      </c>
      <c r="F1042" t="s">
        <v>1391</v>
      </c>
    </row>
    <row r="1043" spans="1:6">
      <c r="A1043">
        <v>200</v>
      </c>
      <c r="B1043" t="s">
        <v>1377</v>
      </c>
      <c r="C1043">
        <v>2580</v>
      </c>
      <c r="D1043" t="s">
        <v>1392</v>
      </c>
      <c r="E1043">
        <v>10</v>
      </c>
      <c r="F1043" t="s">
        <v>1393</v>
      </c>
    </row>
    <row r="1044" spans="1:6">
      <c r="A1044">
        <v>200</v>
      </c>
      <c r="B1044" t="s">
        <v>1377</v>
      </c>
      <c r="C1044">
        <v>2580</v>
      </c>
      <c r="D1044" t="s">
        <v>1392</v>
      </c>
      <c r="E1044">
        <v>20</v>
      </c>
      <c r="F1044" t="s">
        <v>1394</v>
      </c>
    </row>
    <row r="1045" spans="1:6">
      <c r="A1045">
        <v>200</v>
      </c>
      <c r="B1045" t="s">
        <v>1377</v>
      </c>
      <c r="C1045">
        <v>2580</v>
      </c>
      <c r="D1045" t="s">
        <v>1392</v>
      </c>
      <c r="E1045">
        <v>30</v>
      </c>
      <c r="F1045" t="s">
        <v>1395</v>
      </c>
    </row>
    <row r="1046" spans="1:6">
      <c r="A1046">
        <v>200</v>
      </c>
      <c r="B1046" t="s">
        <v>1377</v>
      </c>
      <c r="C1046">
        <v>2600</v>
      </c>
      <c r="D1046" t="s">
        <v>1396</v>
      </c>
      <c r="E1046">
        <v>10</v>
      </c>
      <c r="F1046" t="s">
        <v>1397</v>
      </c>
    </row>
    <row r="1047" spans="1:6">
      <c r="A1047">
        <v>200</v>
      </c>
      <c r="B1047" t="s">
        <v>1377</v>
      </c>
      <c r="C1047">
        <v>2600</v>
      </c>
      <c r="D1047" t="s">
        <v>1396</v>
      </c>
      <c r="E1047">
        <v>20</v>
      </c>
      <c r="F1047" t="s">
        <v>1398</v>
      </c>
    </row>
    <row r="1048" spans="1:6">
      <c r="A1048">
        <v>200</v>
      </c>
      <c r="B1048" t="s">
        <v>1377</v>
      </c>
      <c r="C1048">
        <v>2600</v>
      </c>
      <c r="D1048" t="s">
        <v>1396</v>
      </c>
      <c r="E1048">
        <v>50</v>
      </c>
      <c r="F1048" t="s">
        <v>1399</v>
      </c>
    </row>
    <row r="1049" spans="1:6">
      <c r="A1049">
        <v>200</v>
      </c>
      <c r="B1049" t="s">
        <v>1377</v>
      </c>
      <c r="C1049">
        <v>2640</v>
      </c>
      <c r="D1049" t="s">
        <v>1400</v>
      </c>
      <c r="E1049">
        <v>10</v>
      </c>
      <c r="F1049" t="s">
        <v>1400</v>
      </c>
    </row>
    <row r="1050" spans="1:6">
      <c r="A1050">
        <v>200</v>
      </c>
      <c r="B1050" t="s">
        <v>1377</v>
      </c>
      <c r="C1050">
        <v>2660</v>
      </c>
      <c r="D1050" t="s">
        <v>1401</v>
      </c>
      <c r="E1050">
        <v>10</v>
      </c>
      <c r="F1050" t="s">
        <v>1402</v>
      </c>
    </row>
    <row r="1051" spans="1:6">
      <c r="A1051">
        <v>200</v>
      </c>
      <c r="B1051" t="s">
        <v>1377</v>
      </c>
      <c r="C1051">
        <v>2660</v>
      </c>
      <c r="D1051" t="s">
        <v>1401</v>
      </c>
      <c r="E1051">
        <v>136</v>
      </c>
      <c r="F1051" t="s">
        <v>1403</v>
      </c>
    </row>
    <row r="1052" spans="1:6">
      <c r="A1052">
        <v>200</v>
      </c>
      <c r="B1052" t="s">
        <v>1377</v>
      </c>
      <c r="C1052">
        <v>2660</v>
      </c>
      <c r="D1052" t="s">
        <v>1401</v>
      </c>
      <c r="E1052">
        <v>170</v>
      </c>
      <c r="F1052" t="s">
        <v>1404</v>
      </c>
    </row>
    <row r="1053" spans="1:6">
      <c r="A1053">
        <v>200</v>
      </c>
      <c r="B1053" t="s">
        <v>1377</v>
      </c>
      <c r="C1053">
        <v>2660</v>
      </c>
      <c r="D1053" t="s">
        <v>1401</v>
      </c>
      <c r="E1053">
        <v>172</v>
      </c>
      <c r="F1053" t="s">
        <v>1405</v>
      </c>
    </row>
    <row r="1054" spans="1:6">
      <c r="A1054">
        <v>200</v>
      </c>
      <c r="B1054" t="s">
        <v>1377</v>
      </c>
      <c r="C1054">
        <v>2660</v>
      </c>
      <c r="D1054" t="s">
        <v>1401</v>
      </c>
      <c r="E1054">
        <v>173</v>
      </c>
      <c r="F1054" t="s">
        <v>1406</v>
      </c>
    </row>
    <row r="1055" spans="1:6">
      <c r="A1055">
        <v>200</v>
      </c>
      <c r="B1055" t="s">
        <v>1377</v>
      </c>
      <c r="C1055">
        <v>2660</v>
      </c>
      <c r="D1055" t="s">
        <v>1401</v>
      </c>
      <c r="E1055">
        <v>174</v>
      </c>
      <c r="F1055" t="s">
        <v>1407</v>
      </c>
    </row>
    <row r="1056" spans="1:6">
      <c r="A1056">
        <v>200</v>
      </c>
      <c r="B1056" t="s">
        <v>1377</v>
      </c>
      <c r="C1056">
        <v>2660</v>
      </c>
      <c r="D1056" t="s">
        <v>1401</v>
      </c>
      <c r="E1056">
        <v>175</v>
      </c>
      <c r="F1056" t="s">
        <v>1408</v>
      </c>
    </row>
    <row r="1057" spans="1:6">
      <c r="A1057">
        <v>200</v>
      </c>
      <c r="B1057" t="s">
        <v>1377</v>
      </c>
      <c r="C1057">
        <v>2660</v>
      </c>
      <c r="D1057" t="s">
        <v>1401</v>
      </c>
      <c r="E1057">
        <v>176</v>
      </c>
      <c r="F1057" t="s">
        <v>1409</v>
      </c>
    </row>
    <row r="1058" spans="1:6">
      <c r="A1058">
        <v>200</v>
      </c>
      <c r="B1058" t="s">
        <v>1377</v>
      </c>
      <c r="C1058">
        <v>2660</v>
      </c>
      <c r="D1058" t="s">
        <v>1401</v>
      </c>
      <c r="E1058">
        <v>177</v>
      </c>
      <c r="F1058" t="s">
        <v>1410</v>
      </c>
    </row>
    <row r="1059" spans="1:6">
      <c r="A1059">
        <v>200</v>
      </c>
      <c r="B1059" t="s">
        <v>1377</v>
      </c>
      <c r="C1059">
        <v>2660</v>
      </c>
      <c r="D1059" t="s">
        <v>1401</v>
      </c>
      <c r="E1059">
        <v>178</v>
      </c>
      <c r="F1059" t="s">
        <v>1411</v>
      </c>
    </row>
    <row r="1060" spans="1:6">
      <c r="A1060">
        <v>200</v>
      </c>
      <c r="B1060" t="s">
        <v>1377</v>
      </c>
      <c r="C1060">
        <v>2660</v>
      </c>
      <c r="D1060" t="s">
        <v>1401</v>
      </c>
      <c r="E1060">
        <v>179</v>
      </c>
      <c r="F1060" t="s">
        <v>1412</v>
      </c>
    </row>
    <row r="1061" spans="1:6">
      <c r="A1061">
        <v>200</v>
      </c>
      <c r="B1061" t="s">
        <v>1377</v>
      </c>
      <c r="C1061">
        <v>2660</v>
      </c>
      <c r="D1061" t="s">
        <v>1401</v>
      </c>
      <c r="E1061">
        <v>180</v>
      </c>
      <c r="F1061" t="s">
        <v>1413</v>
      </c>
    </row>
    <row r="1062" spans="1:6">
      <c r="A1062">
        <v>200</v>
      </c>
      <c r="B1062" t="s">
        <v>1377</v>
      </c>
      <c r="C1062">
        <v>2660</v>
      </c>
      <c r="D1062" t="s">
        <v>1401</v>
      </c>
      <c r="E1062">
        <v>183</v>
      </c>
      <c r="F1062" t="s">
        <v>1414</v>
      </c>
    </row>
    <row r="1063" spans="1:6">
      <c r="A1063">
        <v>200</v>
      </c>
      <c r="B1063" t="s">
        <v>1377</v>
      </c>
      <c r="C1063">
        <v>2660</v>
      </c>
      <c r="D1063" t="s">
        <v>1401</v>
      </c>
      <c r="E1063">
        <v>185</v>
      </c>
      <c r="F1063" t="s">
        <v>1415</v>
      </c>
    </row>
    <row r="1064" spans="1:6">
      <c r="A1064">
        <v>200</v>
      </c>
      <c r="B1064" t="s">
        <v>1377</v>
      </c>
      <c r="C1064">
        <v>2660</v>
      </c>
      <c r="D1064" t="s">
        <v>1401</v>
      </c>
      <c r="E1064">
        <v>190</v>
      </c>
      <c r="F1064" t="s">
        <v>1416</v>
      </c>
    </row>
    <row r="1065" spans="1:6">
      <c r="A1065">
        <v>200</v>
      </c>
      <c r="B1065" t="s">
        <v>1377</v>
      </c>
      <c r="C1065">
        <v>2660</v>
      </c>
      <c r="D1065" t="s">
        <v>1401</v>
      </c>
      <c r="E1065">
        <v>195</v>
      </c>
      <c r="F1065" t="s">
        <v>1417</v>
      </c>
    </row>
    <row r="1066" spans="1:6">
      <c r="A1066">
        <v>200</v>
      </c>
      <c r="B1066" t="s">
        <v>1377</v>
      </c>
      <c r="C1066">
        <v>2660</v>
      </c>
      <c r="D1066" t="s">
        <v>1401</v>
      </c>
      <c r="E1066">
        <v>196</v>
      </c>
      <c r="F1066" t="s">
        <v>1418</v>
      </c>
    </row>
    <row r="1067" spans="1:6">
      <c r="A1067">
        <v>200</v>
      </c>
      <c r="B1067" t="s">
        <v>1377</v>
      </c>
      <c r="C1067">
        <v>2660</v>
      </c>
      <c r="D1067" t="s">
        <v>1401</v>
      </c>
      <c r="E1067">
        <v>200</v>
      </c>
      <c r="F1067" t="s">
        <v>1419</v>
      </c>
    </row>
    <row r="1068" spans="1:6">
      <c r="A1068">
        <v>200</v>
      </c>
      <c r="B1068" t="s">
        <v>1377</v>
      </c>
      <c r="C1068">
        <v>2660</v>
      </c>
      <c r="D1068" t="s">
        <v>1401</v>
      </c>
      <c r="E1068">
        <v>910</v>
      </c>
      <c r="F1068" t="s">
        <v>1420</v>
      </c>
    </row>
    <row r="1069" spans="1:6">
      <c r="A1069">
        <v>200</v>
      </c>
      <c r="B1069" t="s">
        <v>1377</v>
      </c>
      <c r="C1069">
        <v>2670</v>
      </c>
      <c r="D1069" t="s">
        <v>1421</v>
      </c>
      <c r="E1069">
        <v>105</v>
      </c>
      <c r="F1069" t="s">
        <v>1422</v>
      </c>
    </row>
    <row r="1070" spans="1:6">
      <c r="A1070">
        <v>200</v>
      </c>
      <c r="B1070" t="s">
        <v>1377</v>
      </c>
      <c r="C1070">
        <v>2680</v>
      </c>
      <c r="D1070" t="s">
        <v>1423</v>
      </c>
      <c r="E1070">
        <v>900</v>
      </c>
      <c r="F1070" t="s">
        <v>1424</v>
      </c>
    </row>
    <row r="1071" spans="1:6">
      <c r="A1071">
        <v>200</v>
      </c>
      <c r="B1071" t="s">
        <v>1377</v>
      </c>
      <c r="C1071">
        <v>2700</v>
      </c>
      <c r="D1071" t="s">
        <v>1425</v>
      </c>
      <c r="E1071">
        <v>100</v>
      </c>
      <c r="F1071" t="s">
        <v>1426</v>
      </c>
    </row>
    <row r="1072" spans="1:6">
      <c r="A1072">
        <v>200</v>
      </c>
      <c r="B1072" t="s">
        <v>1377</v>
      </c>
      <c r="C1072">
        <v>2750</v>
      </c>
      <c r="D1072" t="s">
        <v>1427</v>
      </c>
      <c r="E1072">
        <v>1</v>
      </c>
      <c r="F1072" t="s">
        <v>1427</v>
      </c>
    </row>
    <row r="1073" spans="1:6">
      <c r="A1073">
        <v>200</v>
      </c>
      <c r="B1073" t="s">
        <v>1377</v>
      </c>
      <c r="C1073">
        <v>2810</v>
      </c>
      <c r="D1073" t="s">
        <v>1428</v>
      </c>
      <c r="E1073">
        <v>10</v>
      </c>
      <c r="F1073" t="s">
        <v>1428</v>
      </c>
    </row>
    <row r="1074" spans="1:6">
      <c r="A1074">
        <v>200</v>
      </c>
      <c r="B1074" t="s">
        <v>1377</v>
      </c>
      <c r="C1074">
        <v>9905</v>
      </c>
      <c r="D1074" t="s">
        <v>1429</v>
      </c>
      <c r="E1074">
        <v>1</v>
      </c>
      <c r="F1074" t="s">
        <v>1429</v>
      </c>
    </row>
    <row r="1075" spans="1:6">
      <c r="A1075">
        <v>210</v>
      </c>
      <c r="B1075" t="s">
        <v>1430</v>
      </c>
      <c r="C1075">
        <v>2260</v>
      </c>
      <c r="D1075" t="s">
        <v>1431</v>
      </c>
      <c r="E1075">
        <v>1</v>
      </c>
      <c r="F1075" t="s">
        <v>1431</v>
      </c>
    </row>
    <row r="1076" spans="1:6">
      <c r="A1076">
        <v>210</v>
      </c>
      <c r="B1076" t="s">
        <v>1430</v>
      </c>
      <c r="C1076">
        <v>2270</v>
      </c>
      <c r="D1076" t="s">
        <v>1432</v>
      </c>
      <c r="E1076">
        <v>10</v>
      </c>
      <c r="F1076" t="s">
        <v>1433</v>
      </c>
    </row>
    <row r="1077" spans="1:6">
      <c r="A1077">
        <v>210</v>
      </c>
      <c r="B1077" t="s">
        <v>1430</v>
      </c>
      <c r="C1077">
        <v>2275</v>
      </c>
      <c r="D1077" t="s">
        <v>1434</v>
      </c>
      <c r="E1077">
        <v>10</v>
      </c>
      <c r="F1077" t="s">
        <v>1435</v>
      </c>
    </row>
    <row r="1078" spans="1:6">
      <c r="A1078">
        <v>210</v>
      </c>
      <c r="B1078" t="s">
        <v>1430</v>
      </c>
      <c r="C1078">
        <v>2275</v>
      </c>
      <c r="D1078" t="s">
        <v>1434</v>
      </c>
      <c r="E1078">
        <v>20</v>
      </c>
      <c r="F1078" t="s">
        <v>1436</v>
      </c>
    </row>
    <row r="1079" spans="1:6">
      <c r="A1079">
        <v>210</v>
      </c>
      <c r="B1079" t="s">
        <v>1430</v>
      </c>
      <c r="C1079">
        <v>2275</v>
      </c>
      <c r="D1079" t="s">
        <v>1434</v>
      </c>
      <c r="E1079">
        <v>30</v>
      </c>
      <c r="F1079" t="s">
        <v>1437</v>
      </c>
    </row>
    <row r="1080" spans="1:6">
      <c r="A1080">
        <v>210</v>
      </c>
      <c r="B1080" t="s">
        <v>1430</v>
      </c>
      <c r="C1080">
        <v>2275</v>
      </c>
      <c r="D1080" t="s">
        <v>1434</v>
      </c>
      <c r="E1080">
        <v>40</v>
      </c>
      <c r="F1080" t="s">
        <v>1438</v>
      </c>
    </row>
    <row r="1081" spans="1:6">
      <c r="A1081">
        <v>210</v>
      </c>
      <c r="B1081" t="s">
        <v>1430</v>
      </c>
      <c r="C1081">
        <v>2275</v>
      </c>
      <c r="D1081" t="s">
        <v>1434</v>
      </c>
      <c r="E1081">
        <v>50</v>
      </c>
      <c r="F1081" t="s">
        <v>1439</v>
      </c>
    </row>
    <row r="1082" spans="1:6">
      <c r="A1082">
        <v>210</v>
      </c>
      <c r="B1082" t="s">
        <v>1430</v>
      </c>
      <c r="C1082">
        <v>2275</v>
      </c>
      <c r="D1082" t="s">
        <v>1434</v>
      </c>
      <c r="E1082">
        <v>60</v>
      </c>
      <c r="F1082" t="s">
        <v>1440</v>
      </c>
    </row>
    <row r="1083" spans="1:6">
      <c r="A1083">
        <v>210</v>
      </c>
      <c r="B1083" t="s">
        <v>1430</v>
      </c>
      <c r="C1083">
        <v>2280</v>
      </c>
      <c r="D1083" t="s">
        <v>1441</v>
      </c>
      <c r="E1083">
        <v>1</v>
      </c>
      <c r="F1083" t="s">
        <v>1442</v>
      </c>
    </row>
    <row r="1084" spans="1:6">
      <c r="A1084">
        <v>210</v>
      </c>
      <c r="B1084" t="s">
        <v>1430</v>
      </c>
      <c r="C1084">
        <v>2280</v>
      </c>
      <c r="D1084" t="s">
        <v>1441</v>
      </c>
      <c r="E1084">
        <v>5</v>
      </c>
      <c r="F1084" t="s">
        <v>1443</v>
      </c>
    </row>
    <row r="1085" spans="1:6">
      <c r="A1085">
        <v>210</v>
      </c>
      <c r="B1085" t="s">
        <v>1430</v>
      </c>
      <c r="C1085">
        <v>2280</v>
      </c>
      <c r="D1085" t="s">
        <v>1441</v>
      </c>
      <c r="E1085">
        <v>7</v>
      </c>
      <c r="F1085" t="s">
        <v>1444</v>
      </c>
    </row>
    <row r="1086" spans="1:6">
      <c r="A1086">
        <v>210</v>
      </c>
      <c r="B1086" t="s">
        <v>1430</v>
      </c>
      <c r="C1086">
        <v>2280</v>
      </c>
      <c r="D1086" t="s">
        <v>1441</v>
      </c>
      <c r="E1086">
        <v>10</v>
      </c>
      <c r="F1086" t="s">
        <v>1445</v>
      </c>
    </row>
    <row r="1087" spans="1:6">
      <c r="A1087">
        <v>210</v>
      </c>
      <c r="B1087" t="s">
        <v>1430</v>
      </c>
      <c r="C1087">
        <v>2280</v>
      </c>
      <c r="D1087" t="s">
        <v>1441</v>
      </c>
      <c r="E1087">
        <v>15</v>
      </c>
      <c r="F1087" t="s">
        <v>1446</v>
      </c>
    </row>
    <row r="1088" spans="1:6">
      <c r="A1088">
        <v>210</v>
      </c>
      <c r="B1088" t="s">
        <v>1430</v>
      </c>
      <c r="C1088">
        <v>2280</v>
      </c>
      <c r="D1088" t="s">
        <v>1441</v>
      </c>
      <c r="E1088">
        <v>20</v>
      </c>
      <c r="F1088" t="s">
        <v>1447</v>
      </c>
    </row>
    <row r="1089" spans="1:6">
      <c r="A1089">
        <v>210</v>
      </c>
      <c r="B1089" t="s">
        <v>1430</v>
      </c>
      <c r="C1089">
        <v>2280</v>
      </c>
      <c r="D1089" t="s">
        <v>1441</v>
      </c>
      <c r="E1089">
        <v>25</v>
      </c>
      <c r="F1089" t="s">
        <v>1448</v>
      </c>
    </row>
    <row r="1090" spans="1:6">
      <c r="A1090">
        <v>210</v>
      </c>
      <c r="B1090" t="s">
        <v>1430</v>
      </c>
      <c r="C1090">
        <v>2280</v>
      </c>
      <c r="D1090" t="s">
        <v>1441</v>
      </c>
      <c r="E1090">
        <v>30</v>
      </c>
      <c r="F1090" t="s">
        <v>1449</v>
      </c>
    </row>
    <row r="1091" spans="1:6">
      <c r="A1091">
        <v>210</v>
      </c>
      <c r="B1091" t="s">
        <v>1430</v>
      </c>
      <c r="C1091">
        <v>2280</v>
      </c>
      <c r="D1091" t="s">
        <v>1441</v>
      </c>
      <c r="E1091">
        <v>35</v>
      </c>
      <c r="F1091" t="s">
        <v>1450</v>
      </c>
    </row>
    <row r="1092" spans="1:6">
      <c r="A1092">
        <v>210</v>
      </c>
      <c r="B1092" t="s">
        <v>1430</v>
      </c>
      <c r="C1092">
        <v>2280</v>
      </c>
      <c r="D1092" t="s">
        <v>1441</v>
      </c>
      <c r="E1092">
        <v>40</v>
      </c>
      <c r="F1092" t="s">
        <v>1451</v>
      </c>
    </row>
    <row r="1093" spans="1:6">
      <c r="A1093">
        <v>210</v>
      </c>
      <c r="B1093" t="s">
        <v>1430</v>
      </c>
      <c r="C1093">
        <v>2280</v>
      </c>
      <c r="D1093" t="s">
        <v>1441</v>
      </c>
      <c r="E1093">
        <v>45</v>
      </c>
      <c r="F1093" t="s">
        <v>1452</v>
      </c>
    </row>
    <row r="1094" spans="1:6">
      <c r="A1094">
        <v>210</v>
      </c>
      <c r="B1094" t="s">
        <v>1430</v>
      </c>
      <c r="C1094">
        <v>2280</v>
      </c>
      <c r="D1094" t="s">
        <v>1441</v>
      </c>
      <c r="E1094">
        <v>50</v>
      </c>
      <c r="F1094" t="s">
        <v>1453</v>
      </c>
    </row>
    <row r="1095" spans="1:6">
      <c r="A1095">
        <v>210</v>
      </c>
      <c r="B1095" t="s">
        <v>1430</v>
      </c>
      <c r="C1095">
        <v>2280</v>
      </c>
      <c r="D1095" t="s">
        <v>1441</v>
      </c>
      <c r="E1095">
        <v>55</v>
      </c>
      <c r="F1095" t="s">
        <v>1454</v>
      </c>
    </row>
    <row r="1096" spans="1:6">
      <c r="A1096">
        <v>210</v>
      </c>
      <c r="B1096" t="s">
        <v>1430</v>
      </c>
      <c r="C1096">
        <v>2280</v>
      </c>
      <c r="D1096" t="s">
        <v>1441</v>
      </c>
      <c r="E1096">
        <v>60</v>
      </c>
      <c r="F1096" t="s">
        <v>1455</v>
      </c>
    </row>
    <row r="1097" spans="1:6">
      <c r="A1097">
        <v>210</v>
      </c>
      <c r="B1097" t="s">
        <v>1430</v>
      </c>
      <c r="C1097">
        <v>2280</v>
      </c>
      <c r="D1097" t="s">
        <v>1441</v>
      </c>
      <c r="E1097">
        <v>65</v>
      </c>
      <c r="F1097" t="s">
        <v>1456</v>
      </c>
    </row>
    <row r="1098" spans="1:6">
      <c r="A1098">
        <v>210</v>
      </c>
      <c r="B1098" t="s">
        <v>1430</v>
      </c>
      <c r="C1098">
        <v>2280</v>
      </c>
      <c r="D1098" t="s">
        <v>1441</v>
      </c>
      <c r="E1098">
        <v>70</v>
      </c>
      <c r="F1098" t="s">
        <v>1457</v>
      </c>
    </row>
    <row r="1099" spans="1:6">
      <c r="A1099">
        <v>210</v>
      </c>
      <c r="B1099" t="s">
        <v>1430</v>
      </c>
      <c r="C1099">
        <v>2280</v>
      </c>
      <c r="D1099" t="s">
        <v>1441</v>
      </c>
      <c r="E1099">
        <v>80</v>
      </c>
      <c r="F1099" t="s">
        <v>1458</v>
      </c>
    </row>
    <row r="1100" spans="1:6">
      <c r="A1100">
        <v>210</v>
      </c>
      <c r="B1100" t="s">
        <v>1430</v>
      </c>
      <c r="C1100">
        <v>2280</v>
      </c>
      <c r="D1100" t="s">
        <v>1441</v>
      </c>
      <c r="E1100">
        <v>85</v>
      </c>
      <c r="F1100" t="s">
        <v>1459</v>
      </c>
    </row>
    <row r="1101" spans="1:6">
      <c r="A1101">
        <v>210</v>
      </c>
      <c r="B1101" t="s">
        <v>1430</v>
      </c>
      <c r="C1101">
        <v>2280</v>
      </c>
      <c r="D1101" t="s">
        <v>1441</v>
      </c>
      <c r="E1101">
        <v>86</v>
      </c>
      <c r="F1101" t="s">
        <v>1460</v>
      </c>
    </row>
    <row r="1102" spans="1:6">
      <c r="A1102">
        <v>210</v>
      </c>
      <c r="B1102" t="s">
        <v>1430</v>
      </c>
      <c r="C1102">
        <v>2280</v>
      </c>
      <c r="D1102" t="s">
        <v>1441</v>
      </c>
      <c r="E1102">
        <v>87</v>
      </c>
      <c r="F1102" t="s">
        <v>1461</v>
      </c>
    </row>
    <row r="1103" spans="1:6">
      <c r="A1103">
        <v>210</v>
      </c>
      <c r="B1103" t="s">
        <v>1430</v>
      </c>
      <c r="C1103">
        <v>2280</v>
      </c>
      <c r="D1103" t="s">
        <v>1441</v>
      </c>
      <c r="E1103">
        <v>88</v>
      </c>
      <c r="F1103" t="s">
        <v>1462</v>
      </c>
    </row>
    <row r="1104" spans="1:6">
      <c r="A1104">
        <v>210</v>
      </c>
      <c r="B1104" t="s">
        <v>1430</v>
      </c>
      <c r="C1104">
        <v>2280</v>
      </c>
      <c r="D1104" t="s">
        <v>1441</v>
      </c>
      <c r="E1104">
        <v>90</v>
      </c>
      <c r="F1104" t="s">
        <v>1463</v>
      </c>
    </row>
    <row r="1105" spans="1:6">
      <c r="A1105">
        <v>210</v>
      </c>
      <c r="B1105" t="s">
        <v>1430</v>
      </c>
      <c r="C1105">
        <v>2280</v>
      </c>
      <c r="D1105" t="s">
        <v>1441</v>
      </c>
      <c r="E1105">
        <v>93</v>
      </c>
      <c r="F1105" t="s">
        <v>1464</v>
      </c>
    </row>
    <row r="1106" spans="1:6">
      <c r="A1106">
        <v>210</v>
      </c>
      <c r="B1106" t="s">
        <v>1430</v>
      </c>
      <c r="C1106">
        <v>2280</v>
      </c>
      <c r="D1106" t="s">
        <v>1441</v>
      </c>
      <c r="E1106">
        <v>95</v>
      </c>
      <c r="F1106" t="s">
        <v>1465</v>
      </c>
    </row>
    <row r="1107" spans="1:6">
      <c r="A1107">
        <v>210</v>
      </c>
      <c r="B1107" t="s">
        <v>1430</v>
      </c>
      <c r="C1107">
        <v>2280</v>
      </c>
      <c r="D1107" t="s">
        <v>1441</v>
      </c>
      <c r="E1107">
        <v>96</v>
      </c>
      <c r="F1107" t="s">
        <v>1466</v>
      </c>
    </row>
    <row r="1108" spans="1:6">
      <c r="A1108">
        <v>210</v>
      </c>
      <c r="B1108" t="s">
        <v>1430</v>
      </c>
      <c r="C1108">
        <v>2280</v>
      </c>
      <c r="D1108" t="s">
        <v>1441</v>
      </c>
      <c r="E1108">
        <v>97</v>
      </c>
      <c r="F1108" t="s">
        <v>1467</v>
      </c>
    </row>
    <row r="1109" spans="1:6">
      <c r="A1109">
        <v>210</v>
      </c>
      <c r="B1109" t="s">
        <v>1430</v>
      </c>
      <c r="C1109">
        <v>2280</v>
      </c>
      <c r="D1109" t="s">
        <v>1441</v>
      </c>
      <c r="E1109">
        <v>700</v>
      </c>
      <c r="F1109" t="s">
        <v>1468</v>
      </c>
    </row>
    <row r="1110" spans="1:6">
      <c r="A1110">
        <v>210</v>
      </c>
      <c r="B1110" t="s">
        <v>1430</v>
      </c>
      <c r="C1110">
        <v>2290</v>
      </c>
      <c r="D1110" t="s">
        <v>1469</v>
      </c>
      <c r="E1110">
        <v>10</v>
      </c>
      <c r="F1110" t="s">
        <v>1470</v>
      </c>
    </row>
    <row r="1111" spans="1:6">
      <c r="A1111">
        <v>210</v>
      </c>
      <c r="B1111" t="s">
        <v>1430</v>
      </c>
      <c r="C1111">
        <v>2300</v>
      </c>
      <c r="D1111" t="s">
        <v>1471</v>
      </c>
      <c r="E1111">
        <v>210</v>
      </c>
      <c r="F1111" t="s">
        <v>1472</v>
      </c>
    </row>
    <row r="1112" spans="1:6">
      <c r="A1112">
        <v>210</v>
      </c>
      <c r="B1112" t="s">
        <v>1430</v>
      </c>
      <c r="C1112">
        <v>2300</v>
      </c>
      <c r="D1112" t="s">
        <v>1471</v>
      </c>
      <c r="E1112">
        <v>215</v>
      </c>
      <c r="F1112" t="s">
        <v>1473</v>
      </c>
    </row>
    <row r="1113" spans="1:6">
      <c r="A1113">
        <v>210</v>
      </c>
      <c r="B1113" t="s">
        <v>1430</v>
      </c>
      <c r="C1113">
        <v>2320</v>
      </c>
      <c r="D1113" t="s">
        <v>1378</v>
      </c>
      <c r="E1113">
        <v>100</v>
      </c>
      <c r="F1113" t="s">
        <v>1474</v>
      </c>
    </row>
    <row r="1114" spans="1:6">
      <c r="A1114">
        <v>210</v>
      </c>
      <c r="B1114" t="s">
        <v>1430</v>
      </c>
      <c r="C1114">
        <v>2320</v>
      </c>
      <c r="D1114" t="s">
        <v>1378</v>
      </c>
      <c r="E1114">
        <v>101</v>
      </c>
      <c r="F1114" t="s">
        <v>1475</v>
      </c>
    </row>
    <row r="1115" spans="1:6">
      <c r="A1115">
        <v>210</v>
      </c>
      <c r="B1115" t="s">
        <v>1430</v>
      </c>
      <c r="C1115">
        <v>2320</v>
      </c>
      <c r="D1115" t="s">
        <v>1378</v>
      </c>
      <c r="E1115">
        <v>105</v>
      </c>
      <c r="F1115" t="s">
        <v>1476</v>
      </c>
    </row>
    <row r="1116" spans="1:6">
      <c r="A1116">
        <v>210</v>
      </c>
      <c r="B1116" t="s">
        <v>1430</v>
      </c>
      <c r="C1116">
        <v>2320</v>
      </c>
      <c r="D1116" t="s">
        <v>1378</v>
      </c>
      <c r="E1116">
        <v>110</v>
      </c>
      <c r="F1116" t="s">
        <v>1477</v>
      </c>
    </row>
    <row r="1117" spans="1:6">
      <c r="A1117">
        <v>210</v>
      </c>
      <c r="B1117" t="s">
        <v>1430</v>
      </c>
      <c r="C1117">
        <v>2320</v>
      </c>
      <c r="D1117" t="s">
        <v>1378</v>
      </c>
      <c r="E1117">
        <v>115</v>
      </c>
      <c r="F1117" t="s">
        <v>1379</v>
      </c>
    </row>
    <row r="1118" spans="1:6">
      <c r="A1118">
        <v>210</v>
      </c>
      <c r="B1118" t="s">
        <v>1430</v>
      </c>
      <c r="C1118">
        <v>2320</v>
      </c>
      <c r="D1118" t="s">
        <v>1378</v>
      </c>
      <c r="E1118">
        <v>120</v>
      </c>
      <c r="F1118" t="s">
        <v>1478</v>
      </c>
    </row>
    <row r="1119" spans="1:6">
      <c r="A1119">
        <v>210</v>
      </c>
      <c r="B1119" t="s">
        <v>1430</v>
      </c>
      <c r="C1119">
        <v>2320</v>
      </c>
      <c r="D1119" t="s">
        <v>1378</v>
      </c>
      <c r="E1119">
        <v>130</v>
      </c>
      <c r="F1119" t="s">
        <v>1479</v>
      </c>
    </row>
    <row r="1120" spans="1:6">
      <c r="A1120">
        <v>210</v>
      </c>
      <c r="B1120" t="s">
        <v>1430</v>
      </c>
      <c r="C1120">
        <v>2320</v>
      </c>
      <c r="D1120" t="s">
        <v>1378</v>
      </c>
      <c r="E1120">
        <v>140</v>
      </c>
      <c r="F1120" t="s">
        <v>1480</v>
      </c>
    </row>
    <row r="1121" spans="1:6">
      <c r="A1121">
        <v>210</v>
      </c>
      <c r="B1121" t="s">
        <v>1430</v>
      </c>
      <c r="C1121">
        <v>2320</v>
      </c>
      <c r="D1121" t="s">
        <v>1378</v>
      </c>
      <c r="E1121">
        <v>150</v>
      </c>
      <c r="F1121" t="s">
        <v>1481</v>
      </c>
    </row>
    <row r="1122" spans="1:6">
      <c r="A1122">
        <v>210</v>
      </c>
      <c r="B1122" t="s">
        <v>1430</v>
      </c>
      <c r="C1122">
        <v>2320</v>
      </c>
      <c r="D1122" t="s">
        <v>1378</v>
      </c>
      <c r="E1122">
        <v>155</v>
      </c>
      <c r="F1122" t="s">
        <v>1482</v>
      </c>
    </row>
    <row r="1123" spans="1:6">
      <c r="A1123">
        <v>210</v>
      </c>
      <c r="B1123" t="s">
        <v>1430</v>
      </c>
      <c r="C1123">
        <v>2320</v>
      </c>
      <c r="D1123" t="s">
        <v>1378</v>
      </c>
      <c r="E1123">
        <v>160</v>
      </c>
      <c r="F1123" t="s">
        <v>1483</v>
      </c>
    </row>
    <row r="1124" spans="1:6">
      <c r="A1124">
        <v>210</v>
      </c>
      <c r="B1124" t="s">
        <v>1430</v>
      </c>
      <c r="C1124">
        <v>2320</v>
      </c>
      <c r="D1124" t="s">
        <v>1378</v>
      </c>
      <c r="E1124">
        <v>165</v>
      </c>
      <c r="F1124" t="s">
        <v>1484</v>
      </c>
    </row>
    <row r="1125" spans="1:6">
      <c r="A1125">
        <v>210</v>
      </c>
      <c r="B1125" t="s">
        <v>1430</v>
      </c>
      <c r="C1125">
        <v>2320</v>
      </c>
      <c r="D1125" t="s">
        <v>1378</v>
      </c>
      <c r="E1125">
        <v>170</v>
      </c>
      <c r="F1125" t="s">
        <v>1485</v>
      </c>
    </row>
    <row r="1126" spans="1:6">
      <c r="A1126">
        <v>210</v>
      </c>
      <c r="B1126" t="s">
        <v>1430</v>
      </c>
      <c r="C1126">
        <v>2320</v>
      </c>
      <c r="D1126" t="s">
        <v>1378</v>
      </c>
      <c r="E1126">
        <v>180</v>
      </c>
      <c r="F1126" t="s">
        <v>1486</v>
      </c>
    </row>
    <row r="1127" spans="1:6">
      <c r="A1127">
        <v>210</v>
      </c>
      <c r="B1127" t="s">
        <v>1430</v>
      </c>
      <c r="C1127">
        <v>2320</v>
      </c>
      <c r="D1127" t="s">
        <v>1378</v>
      </c>
      <c r="E1127">
        <v>190</v>
      </c>
      <c r="F1127" t="s">
        <v>1487</v>
      </c>
    </row>
    <row r="1128" spans="1:6">
      <c r="A1128">
        <v>210</v>
      </c>
      <c r="B1128" t="s">
        <v>1430</v>
      </c>
      <c r="C1128">
        <v>2320</v>
      </c>
      <c r="D1128" t="s">
        <v>1378</v>
      </c>
      <c r="E1128">
        <v>200</v>
      </c>
      <c r="F1128" t="s">
        <v>1488</v>
      </c>
    </row>
    <row r="1129" spans="1:6">
      <c r="A1129">
        <v>210</v>
      </c>
      <c r="B1129" t="s">
        <v>1430</v>
      </c>
      <c r="C1129">
        <v>2320</v>
      </c>
      <c r="D1129" t="s">
        <v>1378</v>
      </c>
      <c r="E1129">
        <v>220</v>
      </c>
      <c r="F1129" t="s">
        <v>1489</v>
      </c>
    </row>
    <row r="1130" spans="1:6">
      <c r="A1130">
        <v>210</v>
      </c>
      <c r="B1130" t="s">
        <v>1430</v>
      </c>
      <c r="C1130">
        <v>2320</v>
      </c>
      <c r="D1130" t="s">
        <v>1378</v>
      </c>
      <c r="E1130">
        <v>221</v>
      </c>
      <c r="F1130" t="s">
        <v>1490</v>
      </c>
    </row>
    <row r="1131" spans="1:6">
      <c r="A1131">
        <v>210</v>
      </c>
      <c r="B1131" t="s">
        <v>1430</v>
      </c>
      <c r="C1131">
        <v>2340</v>
      </c>
      <c r="D1131" t="s">
        <v>1491</v>
      </c>
      <c r="E1131">
        <v>10</v>
      </c>
      <c r="F1131" t="s">
        <v>1492</v>
      </c>
    </row>
    <row r="1132" spans="1:6">
      <c r="A1132">
        <v>210</v>
      </c>
      <c r="B1132" t="s">
        <v>1430</v>
      </c>
      <c r="C1132">
        <v>2340</v>
      </c>
      <c r="D1132" t="s">
        <v>1491</v>
      </c>
      <c r="E1132">
        <v>200</v>
      </c>
      <c r="F1132" t="s">
        <v>1493</v>
      </c>
    </row>
    <row r="1133" spans="1:6">
      <c r="A1133">
        <v>210</v>
      </c>
      <c r="B1133" t="s">
        <v>1430</v>
      </c>
      <c r="C1133">
        <v>2340</v>
      </c>
      <c r="D1133" t="s">
        <v>1491</v>
      </c>
      <c r="E1133">
        <v>205</v>
      </c>
      <c r="F1133" t="s">
        <v>1494</v>
      </c>
    </row>
    <row r="1134" spans="1:6">
      <c r="A1134">
        <v>210</v>
      </c>
      <c r="B1134" t="s">
        <v>1430</v>
      </c>
      <c r="C1134">
        <v>2340</v>
      </c>
      <c r="D1134" t="s">
        <v>1491</v>
      </c>
      <c r="E1134">
        <v>210</v>
      </c>
      <c r="F1134" t="s">
        <v>1495</v>
      </c>
    </row>
    <row r="1135" spans="1:6">
      <c r="A1135">
        <v>210</v>
      </c>
      <c r="B1135" t="s">
        <v>1430</v>
      </c>
      <c r="C1135">
        <v>2340</v>
      </c>
      <c r="D1135" t="s">
        <v>1491</v>
      </c>
      <c r="E1135">
        <v>220</v>
      </c>
      <c r="F1135" t="s">
        <v>1496</v>
      </c>
    </row>
    <row r="1136" spans="1:6">
      <c r="A1136">
        <v>210</v>
      </c>
      <c r="B1136" t="s">
        <v>1430</v>
      </c>
      <c r="C1136">
        <v>2340</v>
      </c>
      <c r="D1136" t="s">
        <v>1491</v>
      </c>
      <c r="E1136">
        <v>230</v>
      </c>
      <c r="F1136" t="s">
        <v>1497</v>
      </c>
    </row>
    <row r="1137" spans="1:6">
      <c r="A1137">
        <v>210</v>
      </c>
      <c r="B1137" t="s">
        <v>1430</v>
      </c>
      <c r="C1137">
        <v>2340</v>
      </c>
      <c r="D1137" t="s">
        <v>1491</v>
      </c>
      <c r="E1137">
        <v>240</v>
      </c>
      <c r="F1137" t="s">
        <v>1498</v>
      </c>
    </row>
    <row r="1138" spans="1:6">
      <c r="A1138">
        <v>210</v>
      </c>
      <c r="B1138" t="s">
        <v>1430</v>
      </c>
      <c r="C1138">
        <v>2340</v>
      </c>
      <c r="D1138" t="s">
        <v>1491</v>
      </c>
      <c r="E1138">
        <v>270</v>
      </c>
      <c r="F1138" t="s">
        <v>1499</v>
      </c>
    </row>
    <row r="1139" spans="1:6">
      <c r="A1139">
        <v>210</v>
      </c>
      <c r="B1139" t="s">
        <v>1430</v>
      </c>
      <c r="C1139">
        <v>2340</v>
      </c>
      <c r="D1139" t="s">
        <v>1491</v>
      </c>
      <c r="E1139">
        <v>280</v>
      </c>
      <c r="F1139" t="s">
        <v>1500</v>
      </c>
    </row>
    <row r="1140" spans="1:6">
      <c r="A1140">
        <v>210</v>
      </c>
      <c r="B1140" t="s">
        <v>1430</v>
      </c>
      <c r="C1140">
        <v>2360</v>
      </c>
      <c r="D1140" t="s">
        <v>1501</v>
      </c>
      <c r="E1140">
        <v>390</v>
      </c>
      <c r="F1140" t="s">
        <v>1502</v>
      </c>
    </row>
    <row r="1141" spans="1:6">
      <c r="A1141">
        <v>210</v>
      </c>
      <c r="B1141" t="s">
        <v>1430</v>
      </c>
      <c r="C1141">
        <v>2360</v>
      </c>
      <c r="D1141" t="s">
        <v>1501</v>
      </c>
      <c r="E1141">
        <v>400</v>
      </c>
      <c r="F1141" t="s">
        <v>1503</v>
      </c>
    </row>
    <row r="1142" spans="1:6">
      <c r="A1142">
        <v>210</v>
      </c>
      <c r="B1142" t="s">
        <v>1430</v>
      </c>
      <c r="C1142">
        <v>2380</v>
      </c>
      <c r="D1142" t="s">
        <v>1504</v>
      </c>
      <c r="E1142">
        <v>300</v>
      </c>
      <c r="F1142" t="s">
        <v>1505</v>
      </c>
    </row>
    <row r="1143" spans="1:6">
      <c r="A1143">
        <v>210</v>
      </c>
      <c r="B1143" t="s">
        <v>1430</v>
      </c>
      <c r="C1143">
        <v>2380</v>
      </c>
      <c r="D1143" t="s">
        <v>1504</v>
      </c>
      <c r="E1143">
        <v>310</v>
      </c>
      <c r="F1143" t="s">
        <v>1506</v>
      </c>
    </row>
    <row r="1144" spans="1:6">
      <c r="A1144">
        <v>210</v>
      </c>
      <c r="B1144" t="s">
        <v>1430</v>
      </c>
      <c r="C1144">
        <v>2380</v>
      </c>
      <c r="D1144" t="s">
        <v>1504</v>
      </c>
      <c r="E1144">
        <v>320</v>
      </c>
      <c r="F1144" t="s">
        <v>1507</v>
      </c>
    </row>
    <row r="1145" spans="1:6">
      <c r="A1145">
        <v>210</v>
      </c>
      <c r="B1145" t="s">
        <v>1430</v>
      </c>
      <c r="C1145">
        <v>2380</v>
      </c>
      <c r="D1145" t="s">
        <v>1504</v>
      </c>
      <c r="E1145">
        <v>330</v>
      </c>
      <c r="F1145" t="s">
        <v>1508</v>
      </c>
    </row>
    <row r="1146" spans="1:6">
      <c r="A1146">
        <v>210</v>
      </c>
      <c r="B1146" t="s">
        <v>1430</v>
      </c>
      <c r="C1146">
        <v>2380</v>
      </c>
      <c r="D1146" t="s">
        <v>1504</v>
      </c>
      <c r="E1146">
        <v>340</v>
      </c>
      <c r="F1146" t="s">
        <v>1509</v>
      </c>
    </row>
    <row r="1147" spans="1:6">
      <c r="A1147">
        <v>210</v>
      </c>
      <c r="B1147" t="s">
        <v>1430</v>
      </c>
      <c r="C1147">
        <v>2380</v>
      </c>
      <c r="D1147" t="s">
        <v>1504</v>
      </c>
      <c r="E1147">
        <v>370</v>
      </c>
      <c r="F1147" t="s">
        <v>1510</v>
      </c>
    </row>
    <row r="1148" spans="1:6">
      <c r="A1148">
        <v>210</v>
      </c>
      <c r="B1148" t="s">
        <v>1430</v>
      </c>
      <c r="C1148">
        <v>2380</v>
      </c>
      <c r="D1148" t="s">
        <v>1504</v>
      </c>
      <c r="E1148">
        <v>380</v>
      </c>
      <c r="F1148" t="s">
        <v>1511</v>
      </c>
    </row>
    <row r="1149" spans="1:6">
      <c r="A1149">
        <v>210</v>
      </c>
      <c r="B1149" t="s">
        <v>1430</v>
      </c>
      <c r="C1149">
        <v>2390</v>
      </c>
      <c r="D1149" t="s">
        <v>1512</v>
      </c>
      <c r="E1149">
        <v>100</v>
      </c>
      <c r="F1149" t="s">
        <v>1512</v>
      </c>
    </row>
    <row r="1150" spans="1:6">
      <c r="A1150">
        <v>210</v>
      </c>
      <c r="B1150" t="s">
        <v>1430</v>
      </c>
      <c r="C1150">
        <v>2395</v>
      </c>
      <c r="D1150" t="s">
        <v>1513</v>
      </c>
      <c r="E1150">
        <v>10</v>
      </c>
      <c r="F1150" t="s">
        <v>1513</v>
      </c>
    </row>
    <row r="1151" spans="1:6">
      <c r="A1151">
        <v>210</v>
      </c>
      <c r="B1151" t="s">
        <v>1430</v>
      </c>
      <c r="C1151">
        <v>2400</v>
      </c>
      <c r="D1151" t="s">
        <v>1514</v>
      </c>
      <c r="E1151">
        <v>10</v>
      </c>
      <c r="F1151" t="s">
        <v>1515</v>
      </c>
    </row>
    <row r="1152" spans="1:6">
      <c r="A1152">
        <v>210</v>
      </c>
      <c r="B1152" t="s">
        <v>1430</v>
      </c>
      <c r="C1152">
        <v>2400</v>
      </c>
      <c r="D1152" t="s">
        <v>1514</v>
      </c>
      <c r="E1152">
        <v>400</v>
      </c>
      <c r="F1152" t="s">
        <v>1516</v>
      </c>
    </row>
    <row r="1153" spans="1:6">
      <c r="A1153">
        <v>210</v>
      </c>
      <c r="B1153" t="s">
        <v>1430</v>
      </c>
      <c r="C1153">
        <v>2400</v>
      </c>
      <c r="D1153" t="s">
        <v>1514</v>
      </c>
      <c r="E1153">
        <v>402</v>
      </c>
      <c r="F1153" t="s">
        <v>1517</v>
      </c>
    </row>
    <row r="1154" spans="1:6">
      <c r="A1154">
        <v>210</v>
      </c>
      <c r="B1154" t="s">
        <v>1430</v>
      </c>
      <c r="C1154">
        <v>2400</v>
      </c>
      <c r="D1154" t="s">
        <v>1514</v>
      </c>
      <c r="E1154">
        <v>405</v>
      </c>
      <c r="F1154" t="s">
        <v>1518</v>
      </c>
    </row>
    <row r="1155" spans="1:6">
      <c r="A1155">
        <v>210</v>
      </c>
      <c r="B1155" t="s">
        <v>1430</v>
      </c>
      <c r="C1155">
        <v>2400</v>
      </c>
      <c r="D1155" t="s">
        <v>1514</v>
      </c>
      <c r="E1155">
        <v>410</v>
      </c>
      <c r="F1155" t="s">
        <v>1519</v>
      </c>
    </row>
    <row r="1156" spans="1:6">
      <c r="A1156">
        <v>210</v>
      </c>
      <c r="B1156" t="s">
        <v>1430</v>
      </c>
      <c r="C1156">
        <v>2400</v>
      </c>
      <c r="D1156" t="s">
        <v>1514</v>
      </c>
      <c r="E1156">
        <v>415</v>
      </c>
      <c r="F1156" t="s">
        <v>1520</v>
      </c>
    </row>
    <row r="1157" spans="1:6">
      <c r="A1157">
        <v>210</v>
      </c>
      <c r="B1157" t="s">
        <v>1430</v>
      </c>
      <c r="C1157">
        <v>2400</v>
      </c>
      <c r="D1157" t="s">
        <v>1514</v>
      </c>
      <c r="E1157">
        <v>417</v>
      </c>
      <c r="F1157" t="s">
        <v>1521</v>
      </c>
    </row>
    <row r="1158" spans="1:6">
      <c r="A1158">
        <v>210</v>
      </c>
      <c r="B1158" t="s">
        <v>1430</v>
      </c>
      <c r="C1158">
        <v>2400</v>
      </c>
      <c r="D1158" t="s">
        <v>1514</v>
      </c>
      <c r="E1158">
        <v>420</v>
      </c>
      <c r="F1158" t="s">
        <v>1522</v>
      </c>
    </row>
    <row r="1159" spans="1:6">
      <c r="A1159">
        <v>210</v>
      </c>
      <c r="B1159" t="s">
        <v>1430</v>
      </c>
      <c r="C1159">
        <v>2400</v>
      </c>
      <c r="D1159" t="s">
        <v>1514</v>
      </c>
      <c r="E1159">
        <v>425</v>
      </c>
      <c r="F1159" t="s">
        <v>1523</v>
      </c>
    </row>
    <row r="1160" spans="1:6">
      <c r="A1160">
        <v>210</v>
      </c>
      <c r="B1160" t="s">
        <v>1430</v>
      </c>
      <c r="C1160">
        <v>2400</v>
      </c>
      <c r="D1160" t="s">
        <v>1514</v>
      </c>
      <c r="E1160">
        <v>430</v>
      </c>
      <c r="F1160" t="s">
        <v>1524</v>
      </c>
    </row>
    <row r="1161" spans="1:6">
      <c r="A1161">
        <v>210</v>
      </c>
      <c r="B1161" t="s">
        <v>1430</v>
      </c>
      <c r="C1161">
        <v>2400</v>
      </c>
      <c r="D1161" t="s">
        <v>1514</v>
      </c>
      <c r="E1161">
        <v>440</v>
      </c>
      <c r="F1161" t="s">
        <v>1525</v>
      </c>
    </row>
    <row r="1162" spans="1:6">
      <c r="A1162">
        <v>210</v>
      </c>
      <c r="B1162" t="s">
        <v>1430</v>
      </c>
      <c r="C1162">
        <v>2400</v>
      </c>
      <c r="D1162" t="s">
        <v>1514</v>
      </c>
      <c r="E1162">
        <v>450</v>
      </c>
      <c r="F1162" t="s">
        <v>1526</v>
      </c>
    </row>
    <row r="1163" spans="1:6">
      <c r="A1163">
        <v>210</v>
      </c>
      <c r="B1163" t="s">
        <v>1430</v>
      </c>
      <c r="C1163">
        <v>2400</v>
      </c>
      <c r="D1163" t="s">
        <v>1514</v>
      </c>
      <c r="E1163">
        <v>455</v>
      </c>
      <c r="F1163" t="s">
        <v>1527</v>
      </c>
    </row>
    <row r="1164" spans="1:6">
      <c r="A1164">
        <v>210</v>
      </c>
      <c r="B1164" t="s">
        <v>1430</v>
      </c>
      <c r="C1164">
        <v>2400</v>
      </c>
      <c r="D1164" t="s">
        <v>1514</v>
      </c>
      <c r="E1164">
        <v>460</v>
      </c>
      <c r="F1164" t="s">
        <v>1528</v>
      </c>
    </row>
    <row r="1165" spans="1:6">
      <c r="A1165">
        <v>210</v>
      </c>
      <c r="B1165" t="s">
        <v>1430</v>
      </c>
      <c r="C1165">
        <v>2400</v>
      </c>
      <c r="D1165" t="s">
        <v>1514</v>
      </c>
      <c r="E1165">
        <v>480</v>
      </c>
      <c r="F1165" t="s">
        <v>1529</v>
      </c>
    </row>
    <row r="1166" spans="1:6">
      <c r="A1166">
        <v>210</v>
      </c>
      <c r="B1166" t="s">
        <v>1430</v>
      </c>
      <c r="C1166">
        <v>2400</v>
      </c>
      <c r="D1166" t="s">
        <v>1514</v>
      </c>
      <c r="E1166">
        <v>490</v>
      </c>
      <c r="F1166" t="s">
        <v>1530</v>
      </c>
    </row>
    <row r="1167" spans="1:6">
      <c r="A1167">
        <v>210</v>
      </c>
      <c r="B1167" t="s">
        <v>1430</v>
      </c>
      <c r="C1167">
        <v>2400</v>
      </c>
      <c r="D1167" t="s">
        <v>1514</v>
      </c>
      <c r="E1167">
        <v>492</v>
      </c>
      <c r="F1167" t="s">
        <v>1531</v>
      </c>
    </row>
    <row r="1168" spans="1:6">
      <c r="A1168">
        <v>210</v>
      </c>
      <c r="B1168" t="s">
        <v>1430</v>
      </c>
      <c r="C1168">
        <v>2400</v>
      </c>
      <c r="D1168" t="s">
        <v>1514</v>
      </c>
      <c r="E1168">
        <v>495</v>
      </c>
      <c r="F1168" t="s">
        <v>1532</v>
      </c>
    </row>
    <row r="1169" spans="1:6">
      <c r="A1169">
        <v>210</v>
      </c>
      <c r="B1169" t="s">
        <v>1430</v>
      </c>
      <c r="C1169">
        <v>2420</v>
      </c>
      <c r="D1169" t="s">
        <v>1533</v>
      </c>
      <c r="E1169">
        <v>600</v>
      </c>
      <c r="F1169" t="s">
        <v>1534</v>
      </c>
    </row>
    <row r="1170" spans="1:6">
      <c r="A1170">
        <v>210</v>
      </c>
      <c r="B1170" t="s">
        <v>1430</v>
      </c>
      <c r="C1170">
        <v>2420</v>
      </c>
      <c r="D1170" t="s">
        <v>1533</v>
      </c>
      <c r="E1170">
        <v>605</v>
      </c>
      <c r="F1170" t="s">
        <v>1535</v>
      </c>
    </row>
    <row r="1171" spans="1:6">
      <c r="A1171">
        <v>210</v>
      </c>
      <c r="B1171" t="s">
        <v>1430</v>
      </c>
      <c r="C1171">
        <v>2420</v>
      </c>
      <c r="D1171" t="s">
        <v>1533</v>
      </c>
      <c r="E1171">
        <v>610</v>
      </c>
      <c r="F1171" t="s">
        <v>1536</v>
      </c>
    </row>
    <row r="1172" spans="1:6">
      <c r="A1172">
        <v>210</v>
      </c>
      <c r="B1172" t="s">
        <v>1430</v>
      </c>
      <c r="C1172">
        <v>2420</v>
      </c>
      <c r="D1172" t="s">
        <v>1533</v>
      </c>
      <c r="E1172">
        <v>615</v>
      </c>
      <c r="F1172" t="s">
        <v>1537</v>
      </c>
    </row>
    <row r="1173" spans="1:6">
      <c r="A1173">
        <v>210</v>
      </c>
      <c r="B1173" t="s">
        <v>1430</v>
      </c>
      <c r="C1173">
        <v>2420</v>
      </c>
      <c r="D1173" t="s">
        <v>1533</v>
      </c>
      <c r="E1173">
        <v>620</v>
      </c>
      <c r="F1173" t="s">
        <v>1538</v>
      </c>
    </row>
    <row r="1174" spans="1:6">
      <c r="A1174">
        <v>210</v>
      </c>
      <c r="B1174" t="s">
        <v>1430</v>
      </c>
      <c r="C1174">
        <v>2420</v>
      </c>
      <c r="D1174" t="s">
        <v>1533</v>
      </c>
      <c r="E1174">
        <v>625</v>
      </c>
      <c r="F1174" t="s">
        <v>1539</v>
      </c>
    </row>
    <row r="1175" spans="1:6">
      <c r="A1175">
        <v>210</v>
      </c>
      <c r="B1175" t="s">
        <v>1430</v>
      </c>
      <c r="C1175">
        <v>2420</v>
      </c>
      <c r="D1175" t="s">
        <v>1533</v>
      </c>
      <c r="E1175">
        <v>630</v>
      </c>
      <c r="F1175" t="s">
        <v>1540</v>
      </c>
    </row>
    <row r="1176" spans="1:6">
      <c r="A1176">
        <v>210</v>
      </c>
      <c r="B1176" t="s">
        <v>1430</v>
      </c>
      <c r="C1176">
        <v>2420</v>
      </c>
      <c r="D1176" t="s">
        <v>1533</v>
      </c>
      <c r="E1176">
        <v>640</v>
      </c>
      <c r="F1176" t="s">
        <v>1541</v>
      </c>
    </row>
    <row r="1177" spans="1:6">
      <c r="A1177">
        <v>210</v>
      </c>
      <c r="B1177" t="s">
        <v>1430</v>
      </c>
      <c r="C1177">
        <v>2420</v>
      </c>
      <c r="D1177" t="s">
        <v>1533</v>
      </c>
      <c r="E1177">
        <v>650</v>
      </c>
      <c r="F1177" t="s">
        <v>1542</v>
      </c>
    </row>
    <row r="1178" spans="1:6">
      <c r="A1178">
        <v>210</v>
      </c>
      <c r="B1178" t="s">
        <v>1430</v>
      </c>
      <c r="C1178">
        <v>2420</v>
      </c>
      <c r="D1178" t="s">
        <v>1533</v>
      </c>
      <c r="E1178">
        <v>670</v>
      </c>
      <c r="F1178" t="s">
        <v>1543</v>
      </c>
    </row>
    <row r="1179" spans="1:6">
      <c r="A1179">
        <v>210</v>
      </c>
      <c r="B1179" t="s">
        <v>1430</v>
      </c>
      <c r="C1179">
        <v>2420</v>
      </c>
      <c r="D1179" t="s">
        <v>1533</v>
      </c>
      <c r="E1179">
        <v>675</v>
      </c>
      <c r="F1179" t="s">
        <v>1544</v>
      </c>
    </row>
    <row r="1180" spans="1:6">
      <c r="A1180">
        <v>210</v>
      </c>
      <c r="B1180" t="s">
        <v>1430</v>
      </c>
      <c r="C1180">
        <v>2440</v>
      </c>
      <c r="D1180" t="s">
        <v>1545</v>
      </c>
      <c r="E1180">
        <v>10</v>
      </c>
      <c r="F1180" t="s">
        <v>1546</v>
      </c>
    </row>
    <row r="1181" spans="1:6">
      <c r="A1181">
        <v>210</v>
      </c>
      <c r="B1181" t="s">
        <v>1430</v>
      </c>
      <c r="C1181">
        <v>2460</v>
      </c>
      <c r="D1181" t="s">
        <v>1547</v>
      </c>
      <c r="E1181">
        <v>700</v>
      </c>
      <c r="F1181" t="s">
        <v>1548</v>
      </c>
    </row>
    <row r="1182" spans="1:6">
      <c r="A1182">
        <v>210</v>
      </c>
      <c r="B1182" t="s">
        <v>1430</v>
      </c>
      <c r="C1182">
        <v>2460</v>
      </c>
      <c r="D1182" t="s">
        <v>1547</v>
      </c>
      <c r="E1182">
        <v>720</v>
      </c>
      <c r="F1182" t="s">
        <v>1549</v>
      </c>
    </row>
    <row r="1183" spans="1:6">
      <c r="A1183">
        <v>210</v>
      </c>
      <c r="B1183" t="s">
        <v>1430</v>
      </c>
      <c r="C1183">
        <v>2460</v>
      </c>
      <c r="D1183" t="s">
        <v>1547</v>
      </c>
      <c r="E1183">
        <v>740</v>
      </c>
      <c r="F1183" t="s">
        <v>1550</v>
      </c>
    </row>
    <row r="1184" spans="1:6">
      <c r="A1184">
        <v>210</v>
      </c>
      <c r="B1184" t="s">
        <v>1430</v>
      </c>
      <c r="C1184">
        <v>2460</v>
      </c>
      <c r="D1184" t="s">
        <v>1547</v>
      </c>
      <c r="E1184">
        <v>745</v>
      </c>
      <c r="F1184" t="s">
        <v>1551</v>
      </c>
    </row>
    <row r="1185" spans="1:6">
      <c r="A1185">
        <v>210</v>
      </c>
      <c r="B1185" t="s">
        <v>1430</v>
      </c>
      <c r="C1185">
        <v>2460</v>
      </c>
      <c r="D1185" t="s">
        <v>1547</v>
      </c>
      <c r="E1185">
        <v>746</v>
      </c>
      <c r="F1185" t="s">
        <v>1552</v>
      </c>
    </row>
    <row r="1186" spans="1:6">
      <c r="A1186">
        <v>210</v>
      </c>
      <c r="B1186" t="s">
        <v>1430</v>
      </c>
      <c r="C1186">
        <v>2460</v>
      </c>
      <c r="D1186" t="s">
        <v>1547</v>
      </c>
      <c r="E1186">
        <v>750</v>
      </c>
      <c r="F1186" t="s">
        <v>1553</v>
      </c>
    </row>
    <row r="1187" spans="1:6">
      <c r="A1187">
        <v>210</v>
      </c>
      <c r="B1187" t="s">
        <v>1430</v>
      </c>
      <c r="C1187">
        <v>2460</v>
      </c>
      <c r="D1187" t="s">
        <v>1547</v>
      </c>
      <c r="E1187">
        <v>780</v>
      </c>
      <c r="F1187" t="s">
        <v>1554</v>
      </c>
    </row>
    <row r="1188" spans="1:6">
      <c r="A1188">
        <v>210</v>
      </c>
      <c r="B1188" t="s">
        <v>1430</v>
      </c>
      <c r="C1188">
        <v>2460</v>
      </c>
      <c r="D1188" t="s">
        <v>1547</v>
      </c>
      <c r="E1188">
        <v>786</v>
      </c>
      <c r="F1188" t="s">
        <v>1555</v>
      </c>
    </row>
    <row r="1189" spans="1:6">
      <c r="A1189">
        <v>210</v>
      </c>
      <c r="B1189" t="s">
        <v>1430</v>
      </c>
      <c r="C1189">
        <v>2460</v>
      </c>
      <c r="D1189" t="s">
        <v>1547</v>
      </c>
      <c r="E1189">
        <v>790</v>
      </c>
      <c r="F1189" t="s">
        <v>1556</v>
      </c>
    </row>
    <row r="1190" spans="1:6">
      <c r="A1190">
        <v>210</v>
      </c>
      <c r="B1190" t="s">
        <v>1430</v>
      </c>
      <c r="C1190">
        <v>2480</v>
      </c>
      <c r="D1190" t="s">
        <v>1557</v>
      </c>
      <c r="E1190">
        <v>800</v>
      </c>
      <c r="F1190" t="s">
        <v>1558</v>
      </c>
    </row>
    <row r="1191" spans="1:6">
      <c r="A1191">
        <v>210</v>
      </c>
      <c r="B1191" t="s">
        <v>1430</v>
      </c>
      <c r="C1191">
        <v>2480</v>
      </c>
      <c r="D1191" t="s">
        <v>1557</v>
      </c>
      <c r="E1191">
        <v>810</v>
      </c>
      <c r="F1191" t="s">
        <v>1559</v>
      </c>
    </row>
    <row r="1192" spans="1:6">
      <c r="A1192">
        <v>210</v>
      </c>
      <c r="B1192" t="s">
        <v>1430</v>
      </c>
      <c r="C1192">
        <v>2480</v>
      </c>
      <c r="D1192" t="s">
        <v>1557</v>
      </c>
      <c r="E1192">
        <v>820</v>
      </c>
      <c r="F1192" t="s">
        <v>1560</v>
      </c>
    </row>
    <row r="1193" spans="1:6">
      <c r="A1193">
        <v>210</v>
      </c>
      <c r="B1193" t="s">
        <v>1430</v>
      </c>
      <c r="C1193">
        <v>2480</v>
      </c>
      <c r="D1193" t="s">
        <v>1557</v>
      </c>
      <c r="E1193">
        <v>830</v>
      </c>
      <c r="F1193" t="s">
        <v>1561</v>
      </c>
    </row>
    <row r="1194" spans="1:6">
      <c r="A1194">
        <v>210</v>
      </c>
      <c r="B1194" t="s">
        <v>1430</v>
      </c>
      <c r="C1194">
        <v>2480</v>
      </c>
      <c r="D1194" t="s">
        <v>1557</v>
      </c>
      <c r="E1194">
        <v>840</v>
      </c>
      <c r="F1194" t="s">
        <v>1562</v>
      </c>
    </row>
    <row r="1195" spans="1:6">
      <c r="A1195">
        <v>210</v>
      </c>
      <c r="B1195" t="s">
        <v>1430</v>
      </c>
      <c r="C1195">
        <v>2490</v>
      </c>
      <c r="D1195" t="s">
        <v>1563</v>
      </c>
      <c r="E1195">
        <v>10</v>
      </c>
      <c r="F1195" t="s">
        <v>1563</v>
      </c>
    </row>
    <row r="1196" spans="1:6">
      <c r="A1196">
        <v>210</v>
      </c>
      <c r="B1196" t="s">
        <v>1430</v>
      </c>
      <c r="C1196">
        <v>2500</v>
      </c>
      <c r="D1196" t="s">
        <v>1564</v>
      </c>
      <c r="E1196">
        <v>795</v>
      </c>
      <c r="F1196" t="s">
        <v>1565</v>
      </c>
    </row>
    <row r="1197" spans="1:6">
      <c r="A1197">
        <v>210</v>
      </c>
      <c r="B1197" t="s">
        <v>1430</v>
      </c>
      <c r="C1197">
        <v>2500</v>
      </c>
      <c r="D1197" t="s">
        <v>1564</v>
      </c>
      <c r="E1197">
        <v>800</v>
      </c>
      <c r="F1197" t="s">
        <v>1566</v>
      </c>
    </row>
    <row r="1198" spans="1:6">
      <c r="A1198">
        <v>210</v>
      </c>
      <c r="B1198" t="s">
        <v>1430</v>
      </c>
      <c r="C1198">
        <v>2500</v>
      </c>
      <c r="D1198" t="s">
        <v>1564</v>
      </c>
      <c r="E1198">
        <v>820</v>
      </c>
      <c r="F1198" t="s">
        <v>1567</v>
      </c>
    </row>
    <row r="1199" spans="1:6">
      <c r="A1199">
        <v>210</v>
      </c>
      <c r="B1199" t="s">
        <v>1430</v>
      </c>
      <c r="C1199">
        <v>2500</v>
      </c>
      <c r="D1199" t="s">
        <v>1564</v>
      </c>
      <c r="E1199">
        <v>830</v>
      </c>
      <c r="F1199" t="s">
        <v>1568</v>
      </c>
    </row>
    <row r="1200" spans="1:6">
      <c r="A1200">
        <v>210</v>
      </c>
      <c r="B1200" t="s">
        <v>1430</v>
      </c>
      <c r="C1200">
        <v>2500</v>
      </c>
      <c r="D1200" t="s">
        <v>1564</v>
      </c>
      <c r="E1200">
        <v>845</v>
      </c>
      <c r="F1200" t="s">
        <v>1569</v>
      </c>
    </row>
    <row r="1201" spans="1:6">
      <c r="A1201">
        <v>210</v>
      </c>
      <c r="B1201" t="s">
        <v>1430</v>
      </c>
      <c r="C1201">
        <v>2500</v>
      </c>
      <c r="D1201" t="s">
        <v>1564</v>
      </c>
      <c r="E1201">
        <v>890</v>
      </c>
      <c r="F1201" t="s">
        <v>1570</v>
      </c>
    </row>
    <row r="1202" spans="1:6">
      <c r="A1202">
        <v>220</v>
      </c>
      <c r="B1202" t="s">
        <v>1571</v>
      </c>
      <c r="C1202">
        <v>1710</v>
      </c>
      <c r="D1202" t="s">
        <v>1572</v>
      </c>
      <c r="E1202">
        <v>10</v>
      </c>
      <c r="F1202" t="s">
        <v>1573</v>
      </c>
    </row>
    <row r="1203" spans="1:6">
      <c r="A1203">
        <v>220</v>
      </c>
      <c r="B1203" t="s">
        <v>1571</v>
      </c>
      <c r="C1203">
        <v>1710</v>
      </c>
      <c r="D1203" t="s">
        <v>1572</v>
      </c>
      <c r="E1203">
        <v>20</v>
      </c>
      <c r="F1203" t="s">
        <v>1574</v>
      </c>
    </row>
    <row r="1204" spans="1:6">
      <c r="A1204">
        <v>220</v>
      </c>
      <c r="B1204" t="s">
        <v>1571</v>
      </c>
      <c r="C1204">
        <v>1710</v>
      </c>
      <c r="D1204" t="s">
        <v>1572</v>
      </c>
      <c r="E1204">
        <v>30</v>
      </c>
      <c r="F1204" t="s">
        <v>1575</v>
      </c>
    </row>
    <row r="1205" spans="1:6">
      <c r="A1205">
        <v>220</v>
      </c>
      <c r="B1205" t="s">
        <v>1571</v>
      </c>
      <c r="C1205">
        <v>2550</v>
      </c>
      <c r="D1205" t="s">
        <v>1576</v>
      </c>
      <c r="E1205">
        <v>10</v>
      </c>
      <c r="F1205" t="s">
        <v>1576</v>
      </c>
    </row>
    <row r="1206" spans="1:6">
      <c r="A1206">
        <v>220</v>
      </c>
      <c r="B1206" t="s">
        <v>1571</v>
      </c>
      <c r="C1206">
        <v>2610</v>
      </c>
      <c r="D1206" t="s">
        <v>1577</v>
      </c>
      <c r="E1206">
        <v>10</v>
      </c>
      <c r="F1206" t="s">
        <v>1577</v>
      </c>
    </row>
    <row r="1207" spans="1:6">
      <c r="A1207">
        <v>220</v>
      </c>
      <c r="B1207" t="s">
        <v>1571</v>
      </c>
      <c r="C1207">
        <v>2620</v>
      </c>
      <c r="D1207" t="s">
        <v>1578</v>
      </c>
      <c r="E1207">
        <v>3</v>
      </c>
      <c r="F1207" t="s">
        <v>1579</v>
      </c>
    </row>
    <row r="1208" spans="1:6">
      <c r="A1208">
        <v>220</v>
      </c>
      <c r="B1208" t="s">
        <v>1571</v>
      </c>
      <c r="C1208">
        <v>2620</v>
      </c>
      <c r="D1208" t="s">
        <v>1578</v>
      </c>
      <c r="E1208">
        <v>10</v>
      </c>
      <c r="F1208" t="s">
        <v>1580</v>
      </c>
    </row>
    <row r="1209" spans="1:6">
      <c r="A1209">
        <v>220</v>
      </c>
      <c r="B1209" t="s">
        <v>1571</v>
      </c>
      <c r="C1209">
        <v>2620</v>
      </c>
      <c r="D1209" t="s">
        <v>1578</v>
      </c>
      <c r="E1209">
        <v>100</v>
      </c>
      <c r="F1209" t="s">
        <v>1581</v>
      </c>
    </row>
    <row r="1210" spans="1:6">
      <c r="A1210">
        <v>220</v>
      </c>
      <c r="B1210" t="s">
        <v>1571</v>
      </c>
      <c r="C1210">
        <v>2620</v>
      </c>
      <c r="D1210" t="s">
        <v>1578</v>
      </c>
      <c r="E1210">
        <v>101</v>
      </c>
      <c r="F1210" t="s">
        <v>1582</v>
      </c>
    </row>
    <row r="1211" spans="1:6">
      <c r="A1211">
        <v>220</v>
      </c>
      <c r="B1211" t="s">
        <v>1571</v>
      </c>
      <c r="C1211">
        <v>2620</v>
      </c>
      <c r="D1211" t="s">
        <v>1578</v>
      </c>
      <c r="E1211">
        <v>102</v>
      </c>
      <c r="F1211" t="s">
        <v>1583</v>
      </c>
    </row>
    <row r="1212" spans="1:6">
      <c r="A1212">
        <v>220</v>
      </c>
      <c r="B1212" t="s">
        <v>1571</v>
      </c>
      <c r="C1212">
        <v>2620</v>
      </c>
      <c r="D1212" t="s">
        <v>1578</v>
      </c>
      <c r="E1212">
        <v>103</v>
      </c>
      <c r="F1212" t="s">
        <v>1584</v>
      </c>
    </row>
    <row r="1213" spans="1:6">
      <c r="A1213">
        <v>220</v>
      </c>
      <c r="B1213" t="s">
        <v>1571</v>
      </c>
      <c r="C1213">
        <v>2620</v>
      </c>
      <c r="D1213" t="s">
        <v>1578</v>
      </c>
      <c r="E1213">
        <v>104</v>
      </c>
      <c r="F1213" t="s">
        <v>1585</v>
      </c>
    </row>
    <row r="1214" spans="1:6">
      <c r="A1214">
        <v>220</v>
      </c>
      <c r="B1214" t="s">
        <v>1571</v>
      </c>
      <c r="C1214">
        <v>2620</v>
      </c>
      <c r="D1214" t="s">
        <v>1578</v>
      </c>
      <c r="E1214">
        <v>105</v>
      </c>
      <c r="F1214" t="s">
        <v>1586</v>
      </c>
    </row>
    <row r="1215" spans="1:6">
      <c r="A1215">
        <v>220</v>
      </c>
      <c r="B1215" t="s">
        <v>1571</v>
      </c>
      <c r="C1215">
        <v>2620</v>
      </c>
      <c r="D1215" t="s">
        <v>1578</v>
      </c>
      <c r="E1215">
        <v>106</v>
      </c>
      <c r="F1215" t="s">
        <v>1587</v>
      </c>
    </row>
    <row r="1216" spans="1:6">
      <c r="A1216">
        <v>220</v>
      </c>
      <c r="B1216" t="s">
        <v>1571</v>
      </c>
      <c r="C1216">
        <v>2620</v>
      </c>
      <c r="D1216" t="s">
        <v>1578</v>
      </c>
      <c r="E1216">
        <v>107</v>
      </c>
      <c r="F1216" t="s">
        <v>1588</v>
      </c>
    </row>
    <row r="1217" spans="1:6">
      <c r="A1217">
        <v>220</v>
      </c>
      <c r="B1217" t="s">
        <v>1571</v>
      </c>
      <c r="C1217">
        <v>2620</v>
      </c>
      <c r="D1217" t="s">
        <v>1578</v>
      </c>
      <c r="E1217">
        <v>115</v>
      </c>
      <c r="F1217" t="s">
        <v>1589</v>
      </c>
    </row>
    <row r="1218" spans="1:6">
      <c r="A1218">
        <v>220</v>
      </c>
      <c r="B1218" t="s">
        <v>1571</v>
      </c>
      <c r="C1218">
        <v>2620</v>
      </c>
      <c r="D1218" t="s">
        <v>1578</v>
      </c>
      <c r="E1218">
        <v>119</v>
      </c>
      <c r="F1218" t="s">
        <v>1590</v>
      </c>
    </row>
    <row r="1219" spans="1:6">
      <c r="A1219">
        <v>220</v>
      </c>
      <c r="B1219" t="s">
        <v>1571</v>
      </c>
      <c r="C1219">
        <v>2620</v>
      </c>
      <c r="D1219" t="s">
        <v>1578</v>
      </c>
      <c r="E1219">
        <v>120</v>
      </c>
      <c r="F1219" t="s">
        <v>1591</v>
      </c>
    </row>
    <row r="1220" spans="1:6">
      <c r="A1220">
        <v>220</v>
      </c>
      <c r="B1220" t="s">
        <v>1571</v>
      </c>
      <c r="C1220">
        <v>2620</v>
      </c>
      <c r="D1220" t="s">
        <v>1578</v>
      </c>
      <c r="E1220">
        <v>125</v>
      </c>
      <c r="F1220" t="s">
        <v>1592</v>
      </c>
    </row>
    <row r="1221" spans="1:6">
      <c r="A1221">
        <v>220</v>
      </c>
      <c r="B1221" t="s">
        <v>1571</v>
      </c>
      <c r="C1221">
        <v>2620</v>
      </c>
      <c r="D1221" t="s">
        <v>1578</v>
      </c>
      <c r="E1221">
        <v>130</v>
      </c>
      <c r="F1221" t="s">
        <v>1593</v>
      </c>
    </row>
    <row r="1222" spans="1:6">
      <c r="A1222">
        <v>220</v>
      </c>
      <c r="B1222" t="s">
        <v>1571</v>
      </c>
      <c r="C1222">
        <v>2620</v>
      </c>
      <c r="D1222" t="s">
        <v>1578</v>
      </c>
      <c r="E1222">
        <v>136</v>
      </c>
      <c r="F1222" t="s">
        <v>1594</v>
      </c>
    </row>
    <row r="1223" spans="1:6">
      <c r="A1223">
        <v>220</v>
      </c>
      <c r="B1223" t="s">
        <v>1571</v>
      </c>
      <c r="C1223">
        <v>2620</v>
      </c>
      <c r="D1223" t="s">
        <v>1578</v>
      </c>
      <c r="E1223">
        <v>137</v>
      </c>
      <c r="F1223" t="s">
        <v>1595</v>
      </c>
    </row>
    <row r="1224" spans="1:6">
      <c r="A1224">
        <v>220</v>
      </c>
      <c r="B1224" t="s">
        <v>1571</v>
      </c>
      <c r="C1224">
        <v>2620</v>
      </c>
      <c r="D1224" t="s">
        <v>1578</v>
      </c>
      <c r="E1224">
        <v>139</v>
      </c>
      <c r="F1224" t="s">
        <v>1596</v>
      </c>
    </row>
    <row r="1225" spans="1:6">
      <c r="A1225">
        <v>220</v>
      </c>
      <c r="B1225" t="s">
        <v>1571</v>
      </c>
      <c r="C1225">
        <v>2620</v>
      </c>
      <c r="D1225" t="s">
        <v>1578</v>
      </c>
      <c r="E1225">
        <v>140</v>
      </c>
      <c r="F1225" t="s">
        <v>1597</v>
      </c>
    </row>
    <row r="1226" spans="1:6">
      <c r="A1226">
        <v>220</v>
      </c>
      <c r="B1226" t="s">
        <v>1571</v>
      </c>
      <c r="C1226">
        <v>2620</v>
      </c>
      <c r="D1226" t="s">
        <v>1578</v>
      </c>
      <c r="E1226">
        <v>141</v>
      </c>
      <c r="F1226" t="s">
        <v>1598</v>
      </c>
    </row>
    <row r="1227" spans="1:6">
      <c r="A1227">
        <v>220</v>
      </c>
      <c r="B1227" t="s">
        <v>1571</v>
      </c>
      <c r="C1227">
        <v>2620</v>
      </c>
      <c r="D1227" t="s">
        <v>1578</v>
      </c>
      <c r="E1227">
        <v>142</v>
      </c>
      <c r="F1227" t="s">
        <v>1599</v>
      </c>
    </row>
    <row r="1228" spans="1:6">
      <c r="A1228">
        <v>220</v>
      </c>
      <c r="B1228" t="s">
        <v>1571</v>
      </c>
      <c r="C1228">
        <v>2620</v>
      </c>
      <c r="D1228" t="s">
        <v>1578</v>
      </c>
      <c r="E1228">
        <v>145</v>
      </c>
      <c r="F1228" t="s">
        <v>1600</v>
      </c>
    </row>
    <row r="1229" spans="1:6">
      <c r="A1229">
        <v>220</v>
      </c>
      <c r="B1229" t="s">
        <v>1571</v>
      </c>
      <c r="C1229">
        <v>2620</v>
      </c>
      <c r="D1229" t="s">
        <v>1578</v>
      </c>
      <c r="E1229">
        <v>146</v>
      </c>
      <c r="F1229" t="s">
        <v>1601</v>
      </c>
    </row>
    <row r="1230" spans="1:6">
      <c r="A1230">
        <v>220</v>
      </c>
      <c r="B1230" t="s">
        <v>1571</v>
      </c>
      <c r="C1230">
        <v>2620</v>
      </c>
      <c r="D1230" t="s">
        <v>1578</v>
      </c>
      <c r="E1230">
        <v>147</v>
      </c>
      <c r="F1230" t="s">
        <v>1602</v>
      </c>
    </row>
    <row r="1231" spans="1:6">
      <c r="A1231">
        <v>220</v>
      </c>
      <c r="B1231" t="s">
        <v>1571</v>
      </c>
      <c r="C1231">
        <v>2620</v>
      </c>
      <c r="D1231" t="s">
        <v>1578</v>
      </c>
      <c r="E1231">
        <v>149</v>
      </c>
      <c r="F1231" t="s">
        <v>1603</v>
      </c>
    </row>
    <row r="1232" spans="1:6">
      <c r="A1232">
        <v>220</v>
      </c>
      <c r="B1232" t="s">
        <v>1571</v>
      </c>
      <c r="C1232">
        <v>2620</v>
      </c>
      <c r="D1232" t="s">
        <v>1578</v>
      </c>
      <c r="E1232">
        <v>150</v>
      </c>
      <c r="F1232" t="s">
        <v>1604</v>
      </c>
    </row>
    <row r="1233" spans="1:6">
      <c r="A1233">
        <v>220</v>
      </c>
      <c r="B1233" t="s">
        <v>1571</v>
      </c>
      <c r="C1233">
        <v>2620</v>
      </c>
      <c r="D1233" t="s">
        <v>1578</v>
      </c>
      <c r="E1233">
        <v>151</v>
      </c>
      <c r="F1233" t="s">
        <v>1605</v>
      </c>
    </row>
    <row r="1234" spans="1:6">
      <c r="A1234">
        <v>220</v>
      </c>
      <c r="B1234" t="s">
        <v>1571</v>
      </c>
      <c r="C1234">
        <v>2620</v>
      </c>
      <c r="D1234" t="s">
        <v>1578</v>
      </c>
      <c r="E1234">
        <v>152</v>
      </c>
      <c r="F1234" t="s">
        <v>1606</v>
      </c>
    </row>
    <row r="1235" spans="1:6">
      <c r="A1235">
        <v>220</v>
      </c>
      <c r="B1235" t="s">
        <v>1571</v>
      </c>
      <c r="C1235">
        <v>2620</v>
      </c>
      <c r="D1235" t="s">
        <v>1578</v>
      </c>
      <c r="E1235">
        <v>160</v>
      </c>
      <c r="F1235" t="s">
        <v>1607</v>
      </c>
    </row>
    <row r="1236" spans="1:6">
      <c r="A1236">
        <v>220</v>
      </c>
      <c r="B1236" t="s">
        <v>1571</v>
      </c>
      <c r="C1236">
        <v>2620</v>
      </c>
      <c r="D1236" t="s">
        <v>1578</v>
      </c>
      <c r="E1236">
        <v>172</v>
      </c>
      <c r="F1236" t="s">
        <v>1608</v>
      </c>
    </row>
    <row r="1237" spans="1:6">
      <c r="A1237">
        <v>220</v>
      </c>
      <c r="B1237" t="s">
        <v>1571</v>
      </c>
      <c r="C1237">
        <v>2620</v>
      </c>
      <c r="D1237" t="s">
        <v>1578</v>
      </c>
      <c r="E1237">
        <v>174</v>
      </c>
      <c r="F1237" t="s">
        <v>1609</v>
      </c>
    </row>
    <row r="1238" spans="1:6">
      <c r="A1238">
        <v>220</v>
      </c>
      <c r="B1238" t="s">
        <v>1571</v>
      </c>
      <c r="C1238">
        <v>2620</v>
      </c>
      <c r="D1238" t="s">
        <v>1578</v>
      </c>
      <c r="E1238">
        <v>183</v>
      </c>
      <c r="F1238" t="s">
        <v>1610</v>
      </c>
    </row>
    <row r="1239" spans="1:6">
      <c r="A1239">
        <v>220</v>
      </c>
      <c r="B1239" t="s">
        <v>1571</v>
      </c>
      <c r="C1239">
        <v>2620</v>
      </c>
      <c r="D1239" t="s">
        <v>1578</v>
      </c>
      <c r="E1239">
        <v>190</v>
      </c>
      <c r="F1239" t="s">
        <v>1611</v>
      </c>
    </row>
    <row r="1240" spans="1:6">
      <c r="A1240">
        <v>220</v>
      </c>
      <c r="B1240" t="s">
        <v>1571</v>
      </c>
      <c r="C1240">
        <v>2620</v>
      </c>
      <c r="D1240" t="s">
        <v>1578</v>
      </c>
      <c r="E1240">
        <v>195</v>
      </c>
      <c r="F1240" t="s">
        <v>1612</v>
      </c>
    </row>
    <row r="1241" spans="1:6">
      <c r="A1241">
        <v>220</v>
      </c>
      <c r="B1241" t="s">
        <v>1571</v>
      </c>
      <c r="C1241">
        <v>2620</v>
      </c>
      <c r="D1241" t="s">
        <v>1578</v>
      </c>
      <c r="E1241">
        <v>500</v>
      </c>
      <c r="F1241" t="s">
        <v>1613</v>
      </c>
    </row>
    <row r="1242" spans="1:6">
      <c r="A1242">
        <v>220</v>
      </c>
      <c r="B1242" t="s">
        <v>1571</v>
      </c>
      <c r="C1242">
        <v>2620</v>
      </c>
      <c r="D1242" t="s">
        <v>1578</v>
      </c>
      <c r="E1242">
        <v>910</v>
      </c>
      <c r="F1242" t="s">
        <v>1614</v>
      </c>
    </row>
    <row r="1243" spans="1:6">
      <c r="A1243">
        <v>220</v>
      </c>
      <c r="B1243" t="s">
        <v>1571</v>
      </c>
      <c r="C1243">
        <v>2630</v>
      </c>
      <c r="D1243" t="s">
        <v>1615</v>
      </c>
      <c r="E1243">
        <v>1</v>
      </c>
      <c r="F1243" t="s">
        <v>1615</v>
      </c>
    </row>
    <row r="1244" spans="1:6">
      <c r="A1244">
        <v>230</v>
      </c>
      <c r="B1244" t="s">
        <v>1616</v>
      </c>
      <c r="C1244">
        <v>2760</v>
      </c>
      <c r="D1244" t="s">
        <v>1617</v>
      </c>
      <c r="E1244">
        <v>10</v>
      </c>
      <c r="F1244" t="s">
        <v>1618</v>
      </c>
    </row>
    <row r="1245" spans="1:6">
      <c r="A1245">
        <v>230</v>
      </c>
      <c r="B1245" t="s">
        <v>1616</v>
      </c>
      <c r="C1245">
        <v>2760</v>
      </c>
      <c r="D1245" t="s">
        <v>1617</v>
      </c>
      <c r="E1245">
        <v>500</v>
      </c>
      <c r="F1245" t="s">
        <v>1619</v>
      </c>
    </row>
    <row r="1246" spans="1:6">
      <c r="A1246">
        <v>230</v>
      </c>
      <c r="B1246" t="s">
        <v>1616</v>
      </c>
      <c r="C1246">
        <v>2760</v>
      </c>
      <c r="D1246" t="s">
        <v>1617</v>
      </c>
      <c r="E1246">
        <v>510</v>
      </c>
      <c r="F1246" t="s">
        <v>1620</v>
      </c>
    </row>
    <row r="1247" spans="1:6">
      <c r="A1247">
        <v>230</v>
      </c>
      <c r="B1247" t="s">
        <v>1616</v>
      </c>
      <c r="C1247">
        <v>2760</v>
      </c>
      <c r="D1247" t="s">
        <v>1617</v>
      </c>
      <c r="E1247">
        <v>520</v>
      </c>
      <c r="F1247" t="s">
        <v>1621</v>
      </c>
    </row>
    <row r="1248" spans="1:6">
      <c r="A1248">
        <v>230</v>
      </c>
      <c r="B1248" t="s">
        <v>1616</v>
      </c>
      <c r="C1248">
        <v>2760</v>
      </c>
      <c r="D1248" t="s">
        <v>1617</v>
      </c>
      <c r="E1248">
        <v>525</v>
      </c>
      <c r="F1248" t="s">
        <v>1622</v>
      </c>
    </row>
    <row r="1249" spans="1:6">
      <c r="A1249">
        <v>230</v>
      </c>
      <c r="B1249" t="s">
        <v>1616</v>
      </c>
      <c r="C1249">
        <v>2760</v>
      </c>
      <c r="D1249" t="s">
        <v>1617</v>
      </c>
      <c r="E1249">
        <v>530</v>
      </c>
      <c r="F1249" t="s">
        <v>1623</v>
      </c>
    </row>
    <row r="1250" spans="1:6">
      <c r="A1250">
        <v>230</v>
      </c>
      <c r="B1250" t="s">
        <v>1616</v>
      </c>
      <c r="C1250">
        <v>2760</v>
      </c>
      <c r="D1250" t="s">
        <v>1617</v>
      </c>
      <c r="E1250">
        <v>540</v>
      </c>
      <c r="F1250" t="s">
        <v>1624</v>
      </c>
    </row>
    <row r="1251" spans="1:6">
      <c r="A1251">
        <v>230</v>
      </c>
      <c r="B1251" t="s">
        <v>1616</v>
      </c>
      <c r="C1251">
        <v>2760</v>
      </c>
      <c r="D1251" t="s">
        <v>1617</v>
      </c>
      <c r="E1251">
        <v>550</v>
      </c>
      <c r="F1251" t="s">
        <v>1625</v>
      </c>
    </row>
    <row r="1252" spans="1:6">
      <c r="A1252">
        <v>230</v>
      </c>
      <c r="B1252" t="s">
        <v>1616</v>
      </c>
      <c r="C1252">
        <v>2760</v>
      </c>
      <c r="D1252" t="s">
        <v>1617</v>
      </c>
      <c r="E1252">
        <v>552</v>
      </c>
      <c r="F1252" t="s">
        <v>1626</v>
      </c>
    </row>
    <row r="1253" spans="1:6">
      <c r="A1253">
        <v>230</v>
      </c>
      <c r="B1253" t="s">
        <v>1616</v>
      </c>
      <c r="C1253">
        <v>2760</v>
      </c>
      <c r="D1253" t="s">
        <v>1617</v>
      </c>
      <c r="E1253">
        <v>555</v>
      </c>
      <c r="F1253" t="s">
        <v>1627</v>
      </c>
    </row>
    <row r="1254" spans="1:6">
      <c r="A1254">
        <v>230</v>
      </c>
      <c r="B1254" t="s">
        <v>1616</v>
      </c>
      <c r="C1254">
        <v>2760</v>
      </c>
      <c r="D1254" t="s">
        <v>1617</v>
      </c>
      <c r="E1254">
        <v>556</v>
      </c>
      <c r="F1254" t="s">
        <v>1628</v>
      </c>
    </row>
    <row r="1255" spans="1:6">
      <c r="A1255">
        <v>230</v>
      </c>
      <c r="B1255" t="s">
        <v>1616</v>
      </c>
      <c r="C1255">
        <v>2760</v>
      </c>
      <c r="D1255" t="s">
        <v>1617</v>
      </c>
      <c r="E1255">
        <v>560</v>
      </c>
      <c r="F1255" t="s">
        <v>1629</v>
      </c>
    </row>
    <row r="1256" spans="1:6">
      <c r="A1256">
        <v>230</v>
      </c>
      <c r="B1256" t="s">
        <v>1616</v>
      </c>
      <c r="C1256">
        <v>2760</v>
      </c>
      <c r="D1256" t="s">
        <v>1617</v>
      </c>
      <c r="E1256">
        <v>565</v>
      </c>
      <c r="F1256" t="s">
        <v>1630</v>
      </c>
    </row>
    <row r="1257" spans="1:6">
      <c r="A1257">
        <v>230</v>
      </c>
      <c r="B1257" t="s">
        <v>1616</v>
      </c>
      <c r="C1257">
        <v>2760</v>
      </c>
      <c r="D1257" t="s">
        <v>1617</v>
      </c>
      <c r="E1257">
        <v>566</v>
      </c>
      <c r="F1257" t="s">
        <v>1631</v>
      </c>
    </row>
    <row r="1258" spans="1:6">
      <c r="A1258">
        <v>230</v>
      </c>
      <c r="B1258" t="s">
        <v>1616</v>
      </c>
      <c r="C1258">
        <v>2760</v>
      </c>
      <c r="D1258" t="s">
        <v>1617</v>
      </c>
      <c r="E1258">
        <v>567</v>
      </c>
      <c r="F1258" t="s">
        <v>1632</v>
      </c>
    </row>
    <row r="1259" spans="1:6">
      <c r="A1259">
        <v>230</v>
      </c>
      <c r="B1259" t="s">
        <v>1616</v>
      </c>
      <c r="C1259">
        <v>2760</v>
      </c>
      <c r="D1259" t="s">
        <v>1617</v>
      </c>
      <c r="E1259">
        <v>570</v>
      </c>
      <c r="F1259" t="s">
        <v>1633</v>
      </c>
    </row>
    <row r="1260" spans="1:6">
      <c r="A1260">
        <v>230</v>
      </c>
      <c r="B1260" t="s">
        <v>1616</v>
      </c>
      <c r="C1260">
        <v>2760</v>
      </c>
      <c r="D1260" t="s">
        <v>1617</v>
      </c>
      <c r="E1260">
        <v>575</v>
      </c>
      <c r="F1260" t="s">
        <v>1634</v>
      </c>
    </row>
    <row r="1261" spans="1:6">
      <c r="A1261">
        <v>230</v>
      </c>
      <c r="B1261" t="s">
        <v>1616</v>
      </c>
      <c r="C1261">
        <v>2760</v>
      </c>
      <c r="D1261" t="s">
        <v>1617</v>
      </c>
      <c r="E1261">
        <v>580</v>
      </c>
      <c r="F1261" t="s">
        <v>1635</v>
      </c>
    </row>
    <row r="1262" spans="1:6">
      <c r="A1262">
        <v>230</v>
      </c>
      <c r="B1262" t="s">
        <v>1616</v>
      </c>
      <c r="C1262">
        <v>2760</v>
      </c>
      <c r="D1262" t="s">
        <v>1617</v>
      </c>
      <c r="E1262">
        <v>590</v>
      </c>
      <c r="F1262" t="s">
        <v>1636</v>
      </c>
    </row>
    <row r="1263" spans="1:6">
      <c r="A1263">
        <v>230</v>
      </c>
      <c r="B1263" t="s">
        <v>1616</v>
      </c>
      <c r="C1263">
        <v>2760</v>
      </c>
      <c r="D1263" t="s">
        <v>1617</v>
      </c>
      <c r="E1263">
        <v>595</v>
      </c>
      <c r="F1263" t="s">
        <v>1637</v>
      </c>
    </row>
    <row r="1264" spans="1:6">
      <c r="A1264">
        <v>230</v>
      </c>
      <c r="B1264" t="s">
        <v>1616</v>
      </c>
      <c r="C1264">
        <v>2760</v>
      </c>
      <c r="D1264" t="s">
        <v>1617</v>
      </c>
      <c r="E1264">
        <v>600</v>
      </c>
      <c r="F1264" t="s">
        <v>1638</v>
      </c>
    </row>
    <row r="1265" spans="1:6">
      <c r="A1265">
        <v>230</v>
      </c>
      <c r="B1265" t="s">
        <v>1616</v>
      </c>
      <c r="C1265">
        <v>2760</v>
      </c>
      <c r="D1265" t="s">
        <v>1617</v>
      </c>
      <c r="E1265">
        <v>610</v>
      </c>
      <c r="F1265" t="s">
        <v>1639</v>
      </c>
    </row>
    <row r="1266" spans="1:6">
      <c r="A1266">
        <v>230</v>
      </c>
      <c r="B1266" t="s">
        <v>1616</v>
      </c>
      <c r="C1266">
        <v>2760</v>
      </c>
      <c r="D1266" t="s">
        <v>1617</v>
      </c>
      <c r="E1266">
        <v>620</v>
      </c>
      <c r="F1266" t="s">
        <v>1640</v>
      </c>
    </row>
    <row r="1267" spans="1:6">
      <c r="A1267">
        <v>230</v>
      </c>
      <c r="B1267" t="s">
        <v>1616</v>
      </c>
      <c r="C1267">
        <v>2765</v>
      </c>
      <c r="D1267" t="s">
        <v>1641</v>
      </c>
      <c r="E1267">
        <v>10</v>
      </c>
      <c r="F1267" t="s">
        <v>1642</v>
      </c>
    </row>
    <row r="1268" spans="1:6">
      <c r="A1268">
        <v>230</v>
      </c>
      <c r="B1268" t="s">
        <v>1616</v>
      </c>
      <c r="C1268">
        <v>2800</v>
      </c>
      <c r="D1268" t="s">
        <v>1643</v>
      </c>
      <c r="E1268">
        <v>10</v>
      </c>
      <c r="F1268" t="s">
        <v>1644</v>
      </c>
    </row>
    <row r="1269" spans="1:6">
      <c r="A1269">
        <v>230</v>
      </c>
      <c r="B1269" t="s">
        <v>1616</v>
      </c>
      <c r="C1269">
        <v>2810</v>
      </c>
      <c r="D1269" t="s">
        <v>1428</v>
      </c>
      <c r="E1269">
        <v>10</v>
      </c>
      <c r="F1269" t="s">
        <v>1428</v>
      </c>
    </row>
    <row r="1270" spans="1:6">
      <c r="A1270">
        <v>230</v>
      </c>
      <c r="B1270" t="s">
        <v>1616</v>
      </c>
      <c r="C1270">
        <v>2840</v>
      </c>
      <c r="D1270" t="s">
        <v>1645</v>
      </c>
      <c r="E1270">
        <v>900</v>
      </c>
      <c r="F1270" t="s">
        <v>1646</v>
      </c>
    </row>
    <row r="1271" spans="1:6">
      <c r="A1271">
        <v>230</v>
      </c>
      <c r="B1271" t="s">
        <v>1616</v>
      </c>
      <c r="C1271">
        <v>2860</v>
      </c>
      <c r="D1271" t="s">
        <v>1647</v>
      </c>
      <c r="E1271">
        <v>100</v>
      </c>
      <c r="F1271" t="s">
        <v>1648</v>
      </c>
    </row>
    <row r="1272" spans="1:6">
      <c r="A1272">
        <v>230</v>
      </c>
      <c r="B1272" t="s">
        <v>1616</v>
      </c>
      <c r="C1272">
        <v>2890</v>
      </c>
      <c r="D1272" t="s">
        <v>1649</v>
      </c>
      <c r="E1272">
        <v>1</v>
      </c>
      <c r="F1272" t="s">
        <v>1649</v>
      </c>
    </row>
    <row r="1273" spans="1:6">
      <c r="A1273">
        <v>230</v>
      </c>
      <c r="B1273" t="s">
        <v>1616</v>
      </c>
      <c r="C1273">
        <v>9910</v>
      </c>
      <c r="D1273" t="s">
        <v>1650</v>
      </c>
      <c r="E1273">
        <v>1</v>
      </c>
      <c r="F1273" t="s">
        <v>1650</v>
      </c>
    </row>
    <row r="1274" spans="1:6">
      <c r="A1274">
        <v>300</v>
      </c>
      <c r="B1274" t="s">
        <v>1651</v>
      </c>
      <c r="C1274">
        <v>2900</v>
      </c>
      <c r="D1274" t="s">
        <v>1652</v>
      </c>
      <c r="E1274">
        <v>1</v>
      </c>
      <c r="F1274" t="s">
        <v>1652</v>
      </c>
    </row>
    <row r="1275" spans="1:6">
      <c r="A1275">
        <v>300</v>
      </c>
      <c r="B1275" t="s">
        <v>1651</v>
      </c>
      <c r="C1275">
        <v>2920</v>
      </c>
      <c r="D1275" t="s">
        <v>1653</v>
      </c>
      <c r="E1275">
        <v>10</v>
      </c>
      <c r="F1275" t="s">
        <v>1654</v>
      </c>
    </row>
    <row r="1276" spans="1:6">
      <c r="A1276">
        <v>300</v>
      </c>
      <c r="B1276" t="s">
        <v>1651</v>
      </c>
      <c r="C1276">
        <v>2920</v>
      </c>
      <c r="D1276" t="s">
        <v>1653</v>
      </c>
      <c r="E1276">
        <v>20</v>
      </c>
      <c r="F1276" t="s">
        <v>1655</v>
      </c>
    </row>
    <row r="1277" spans="1:6">
      <c r="A1277">
        <v>300</v>
      </c>
      <c r="B1277" t="s">
        <v>1651</v>
      </c>
      <c r="C1277">
        <v>2920</v>
      </c>
      <c r="D1277" t="s">
        <v>1653</v>
      </c>
      <c r="E1277">
        <v>30</v>
      </c>
      <c r="F1277" t="s">
        <v>1656</v>
      </c>
    </row>
    <row r="1278" spans="1:6">
      <c r="A1278">
        <v>300</v>
      </c>
      <c r="B1278" t="s">
        <v>1651</v>
      </c>
      <c r="C1278">
        <v>2920</v>
      </c>
      <c r="D1278" t="s">
        <v>1653</v>
      </c>
      <c r="E1278">
        <v>55</v>
      </c>
      <c r="F1278" t="s">
        <v>1032</v>
      </c>
    </row>
    <row r="1279" spans="1:6">
      <c r="A1279">
        <v>300</v>
      </c>
      <c r="B1279" t="s">
        <v>1651</v>
      </c>
      <c r="C1279">
        <v>2940</v>
      </c>
      <c r="D1279" t="s">
        <v>1657</v>
      </c>
      <c r="E1279">
        <v>10</v>
      </c>
      <c r="F1279" t="s">
        <v>1658</v>
      </c>
    </row>
    <row r="1280" spans="1:6">
      <c r="A1280">
        <v>300</v>
      </c>
      <c r="B1280" t="s">
        <v>1651</v>
      </c>
      <c r="C1280">
        <v>2940</v>
      </c>
      <c r="D1280" t="s">
        <v>1657</v>
      </c>
      <c r="E1280">
        <v>20</v>
      </c>
      <c r="F1280" t="s">
        <v>1659</v>
      </c>
    </row>
    <row r="1281" spans="1:6">
      <c r="A1281">
        <v>300</v>
      </c>
      <c r="B1281" t="s">
        <v>1651</v>
      </c>
      <c r="C1281">
        <v>2940</v>
      </c>
      <c r="D1281" t="s">
        <v>1657</v>
      </c>
      <c r="E1281">
        <v>30</v>
      </c>
      <c r="F1281" t="s">
        <v>1660</v>
      </c>
    </row>
    <row r="1282" spans="1:6">
      <c r="A1282">
        <v>300</v>
      </c>
      <c r="B1282" t="s">
        <v>1651</v>
      </c>
      <c r="C1282">
        <v>2940</v>
      </c>
      <c r="D1282" t="s">
        <v>1657</v>
      </c>
      <c r="E1282">
        <v>40</v>
      </c>
      <c r="F1282" t="s">
        <v>1661</v>
      </c>
    </row>
    <row r="1283" spans="1:6">
      <c r="A1283">
        <v>300</v>
      </c>
      <c r="B1283" t="s">
        <v>1651</v>
      </c>
      <c r="C1283">
        <v>2940</v>
      </c>
      <c r="D1283" t="s">
        <v>1657</v>
      </c>
      <c r="E1283">
        <v>50</v>
      </c>
      <c r="F1283" t="s">
        <v>1662</v>
      </c>
    </row>
    <row r="1284" spans="1:6">
      <c r="A1284">
        <v>300</v>
      </c>
      <c r="B1284" t="s">
        <v>1651</v>
      </c>
      <c r="C1284">
        <v>2940</v>
      </c>
      <c r="D1284" t="s">
        <v>1657</v>
      </c>
      <c r="E1284">
        <v>899</v>
      </c>
      <c r="F1284" t="s">
        <v>1663</v>
      </c>
    </row>
    <row r="1285" spans="1:6">
      <c r="A1285">
        <v>300</v>
      </c>
      <c r="B1285" t="s">
        <v>1651</v>
      </c>
      <c r="C1285">
        <v>2945</v>
      </c>
      <c r="D1285" t="s">
        <v>1664</v>
      </c>
      <c r="E1285">
        <v>10</v>
      </c>
      <c r="F1285" t="s">
        <v>1664</v>
      </c>
    </row>
    <row r="1286" spans="1:6">
      <c r="A1286">
        <v>300</v>
      </c>
      <c r="B1286" t="s">
        <v>1651</v>
      </c>
      <c r="C1286">
        <v>2950</v>
      </c>
      <c r="D1286" t="s">
        <v>1665</v>
      </c>
      <c r="E1286">
        <v>10</v>
      </c>
      <c r="F1286" t="s">
        <v>1666</v>
      </c>
    </row>
    <row r="1287" spans="1:6">
      <c r="A1287">
        <v>300</v>
      </c>
      <c r="B1287" t="s">
        <v>1651</v>
      </c>
      <c r="C1287">
        <v>2950</v>
      </c>
      <c r="D1287" t="s">
        <v>1665</v>
      </c>
      <c r="E1287">
        <v>20</v>
      </c>
      <c r="F1287" t="s">
        <v>1667</v>
      </c>
    </row>
    <row r="1288" spans="1:6">
      <c r="A1288">
        <v>300</v>
      </c>
      <c r="B1288" t="s">
        <v>1651</v>
      </c>
      <c r="C1288">
        <v>2950</v>
      </c>
      <c r="D1288" t="s">
        <v>1665</v>
      </c>
      <c r="E1288">
        <v>30</v>
      </c>
      <c r="F1288" t="s">
        <v>1668</v>
      </c>
    </row>
    <row r="1289" spans="1:6">
      <c r="A1289">
        <v>300</v>
      </c>
      <c r="B1289" t="s">
        <v>1651</v>
      </c>
      <c r="C1289">
        <v>2950</v>
      </c>
      <c r="D1289" t="s">
        <v>1665</v>
      </c>
      <c r="E1289">
        <v>40</v>
      </c>
      <c r="F1289" t="s">
        <v>1669</v>
      </c>
    </row>
    <row r="1290" spans="1:6">
      <c r="A1290">
        <v>300</v>
      </c>
      <c r="B1290" t="s">
        <v>1651</v>
      </c>
      <c r="C1290">
        <v>2950</v>
      </c>
      <c r="D1290" t="s">
        <v>1665</v>
      </c>
      <c r="E1290">
        <v>50</v>
      </c>
      <c r="F1290" t="s">
        <v>1670</v>
      </c>
    </row>
    <row r="1291" spans="1:6">
      <c r="A1291">
        <v>300</v>
      </c>
      <c r="B1291" t="s">
        <v>1651</v>
      </c>
      <c r="C1291">
        <v>2950</v>
      </c>
      <c r="D1291" t="s">
        <v>1665</v>
      </c>
      <c r="E1291">
        <v>60</v>
      </c>
      <c r="F1291" t="s">
        <v>900</v>
      </c>
    </row>
    <row r="1292" spans="1:6">
      <c r="A1292">
        <v>300</v>
      </c>
      <c r="B1292" t="s">
        <v>1651</v>
      </c>
      <c r="C1292">
        <v>2960</v>
      </c>
      <c r="D1292" t="s">
        <v>1671</v>
      </c>
      <c r="E1292">
        <v>20</v>
      </c>
      <c r="F1292" t="s">
        <v>1672</v>
      </c>
    </row>
    <row r="1293" spans="1:6">
      <c r="A1293">
        <v>300</v>
      </c>
      <c r="B1293" t="s">
        <v>1651</v>
      </c>
      <c r="C1293">
        <v>2960</v>
      </c>
      <c r="D1293" t="s">
        <v>1671</v>
      </c>
      <c r="E1293">
        <v>25</v>
      </c>
      <c r="F1293" t="s">
        <v>1673</v>
      </c>
    </row>
    <row r="1294" spans="1:6">
      <c r="A1294">
        <v>300</v>
      </c>
      <c r="B1294" t="s">
        <v>1651</v>
      </c>
      <c r="C1294">
        <v>2960</v>
      </c>
      <c r="D1294" t="s">
        <v>1671</v>
      </c>
      <c r="E1294">
        <v>30</v>
      </c>
      <c r="F1294" t="s">
        <v>1674</v>
      </c>
    </row>
    <row r="1295" spans="1:6">
      <c r="A1295">
        <v>300</v>
      </c>
      <c r="B1295" t="s">
        <v>1651</v>
      </c>
      <c r="C1295">
        <v>2960</v>
      </c>
      <c r="D1295" t="s">
        <v>1671</v>
      </c>
      <c r="E1295">
        <v>40</v>
      </c>
      <c r="F1295" t="s">
        <v>1675</v>
      </c>
    </row>
    <row r="1296" spans="1:6">
      <c r="A1296">
        <v>300</v>
      </c>
      <c r="B1296" t="s">
        <v>1651</v>
      </c>
      <c r="C1296">
        <v>2960</v>
      </c>
      <c r="D1296" t="s">
        <v>1671</v>
      </c>
      <c r="E1296">
        <v>50</v>
      </c>
      <c r="F1296" t="s">
        <v>1676</v>
      </c>
    </row>
    <row r="1297" spans="1:6">
      <c r="A1297">
        <v>300</v>
      </c>
      <c r="B1297" t="s">
        <v>1651</v>
      </c>
      <c r="C1297">
        <v>2960</v>
      </c>
      <c r="D1297" t="s">
        <v>1671</v>
      </c>
      <c r="E1297">
        <v>55</v>
      </c>
      <c r="F1297" t="s">
        <v>1677</v>
      </c>
    </row>
    <row r="1298" spans="1:6">
      <c r="A1298">
        <v>300</v>
      </c>
      <c r="B1298" t="s">
        <v>1651</v>
      </c>
      <c r="C1298">
        <v>2960</v>
      </c>
      <c r="D1298" t="s">
        <v>1671</v>
      </c>
      <c r="E1298">
        <v>60</v>
      </c>
      <c r="F1298" t="s">
        <v>1665</v>
      </c>
    </row>
    <row r="1299" spans="1:6">
      <c r="A1299">
        <v>300</v>
      </c>
      <c r="B1299" t="s">
        <v>1651</v>
      </c>
      <c r="C1299">
        <v>2960</v>
      </c>
      <c r="D1299" t="s">
        <v>1671</v>
      </c>
      <c r="E1299">
        <v>899</v>
      </c>
      <c r="F1299" t="s">
        <v>1678</v>
      </c>
    </row>
    <row r="1300" spans="1:6">
      <c r="A1300">
        <v>300</v>
      </c>
      <c r="B1300" t="s">
        <v>1651</v>
      </c>
      <c r="C1300">
        <v>2960</v>
      </c>
      <c r="D1300" t="s">
        <v>1671</v>
      </c>
      <c r="E1300">
        <v>910</v>
      </c>
      <c r="F1300" t="s">
        <v>1679</v>
      </c>
    </row>
    <row r="1301" spans="1:6">
      <c r="A1301">
        <v>300</v>
      </c>
      <c r="B1301" t="s">
        <v>1651</v>
      </c>
      <c r="C1301">
        <v>2960</v>
      </c>
      <c r="D1301" t="s">
        <v>1671</v>
      </c>
      <c r="E1301">
        <v>998</v>
      </c>
      <c r="F1301" t="s">
        <v>1680</v>
      </c>
    </row>
    <row r="1302" spans="1:6">
      <c r="A1302">
        <v>300</v>
      </c>
      <c r="B1302" t="s">
        <v>1651</v>
      </c>
      <c r="C1302">
        <v>2980</v>
      </c>
      <c r="D1302" t="s">
        <v>1681</v>
      </c>
      <c r="E1302">
        <v>10</v>
      </c>
      <c r="F1302" t="s">
        <v>1682</v>
      </c>
    </row>
    <row r="1303" spans="1:6">
      <c r="A1303">
        <v>300</v>
      </c>
      <c r="B1303" t="s">
        <v>1651</v>
      </c>
      <c r="C1303">
        <v>2980</v>
      </c>
      <c r="D1303" t="s">
        <v>1681</v>
      </c>
      <c r="E1303">
        <v>30</v>
      </c>
      <c r="F1303" t="s">
        <v>1683</v>
      </c>
    </row>
    <row r="1304" spans="1:6">
      <c r="A1304">
        <v>300</v>
      </c>
      <c r="B1304" t="s">
        <v>1651</v>
      </c>
      <c r="C1304">
        <v>3000</v>
      </c>
      <c r="D1304" t="s">
        <v>1684</v>
      </c>
      <c r="E1304">
        <v>10</v>
      </c>
      <c r="F1304" t="s">
        <v>1685</v>
      </c>
    </row>
    <row r="1305" spans="1:6">
      <c r="A1305">
        <v>300</v>
      </c>
      <c r="B1305" t="s">
        <v>1651</v>
      </c>
      <c r="C1305">
        <v>3000</v>
      </c>
      <c r="D1305" t="s">
        <v>1684</v>
      </c>
      <c r="E1305">
        <v>15</v>
      </c>
      <c r="F1305" t="s">
        <v>1686</v>
      </c>
    </row>
    <row r="1306" spans="1:6">
      <c r="A1306">
        <v>300</v>
      </c>
      <c r="B1306" t="s">
        <v>1651</v>
      </c>
      <c r="C1306">
        <v>3000</v>
      </c>
      <c r="D1306" t="s">
        <v>1684</v>
      </c>
      <c r="E1306">
        <v>20</v>
      </c>
      <c r="F1306" t="s">
        <v>1687</v>
      </c>
    </row>
    <row r="1307" spans="1:6">
      <c r="A1307">
        <v>300</v>
      </c>
      <c r="B1307" t="s">
        <v>1651</v>
      </c>
      <c r="C1307">
        <v>3020</v>
      </c>
      <c r="D1307" t="s">
        <v>1688</v>
      </c>
      <c r="E1307">
        <v>5</v>
      </c>
      <c r="F1307" t="s">
        <v>1689</v>
      </c>
    </row>
    <row r="1308" spans="1:6">
      <c r="A1308">
        <v>300</v>
      </c>
      <c r="B1308" t="s">
        <v>1651</v>
      </c>
      <c r="C1308">
        <v>3020</v>
      </c>
      <c r="D1308" t="s">
        <v>1688</v>
      </c>
      <c r="E1308">
        <v>10</v>
      </c>
      <c r="F1308" t="s">
        <v>1690</v>
      </c>
    </row>
    <row r="1309" spans="1:6">
      <c r="A1309">
        <v>300</v>
      </c>
      <c r="B1309" t="s">
        <v>1651</v>
      </c>
      <c r="C1309">
        <v>3020</v>
      </c>
      <c r="D1309" t="s">
        <v>1688</v>
      </c>
      <c r="E1309">
        <v>20</v>
      </c>
      <c r="F1309" t="s">
        <v>1691</v>
      </c>
    </row>
    <row r="1310" spans="1:6">
      <c r="A1310">
        <v>300</v>
      </c>
      <c r="B1310" t="s">
        <v>1651</v>
      </c>
      <c r="C1310">
        <v>3020</v>
      </c>
      <c r="D1310" t="s">
        <v>1688</v>
      </c>
      <c r="E1310">
        <v>30</v>
      </c>
      <c r="F1310" t="s">
        <v>1692</v>
      </c>
    </row>
    <row r="1311" spans="1:6">
      <c r="A1311">
        <v>300</v>
      </c>
      <c r="B1311" t="s">
        <v>1651</v>
      </c>
      <c r="C1311">
        <v>3020</v>
      </c>
      <c r="D1311" t="s">
        <v>1688</v>
      </c>
      <c r="E1311">
        <v>40</v>
      </c>
      <c r="F1311" t="s">
        <v>1693</v>
      </c>
    </row>
    <row r="1312" spans="1:6">
      <c r="A1312">
        <v>300</v>
      </c>
      <c r="B1312" t="s">
        <v>1651</v>
      </c>
      <c r="C1312">
        <v>3020</v>
      </c>
      <c r="D1312" t="s">
        <v>1688</v>
      </c>
      <c r="E1312">
        <v>45</v>
      </c>
      <c r="F1312" t="s">
        <v>1694</v>
      </c>
    </row>
    <row r="1313" spans="1:6">
      <c r="A1313">
        <v>300</v>
      </c>
      <c r="B1313" t="s">
        <v>1651</v>
      </c>
      <c r="C1313">
        <v>3020</v>
      </c>
      <c r="D1313" t="s">
        <v>1688</v>
      </c>
      <c r="E1313">
        <v>50</v>
      </c>
      <c r="F1313" t="s">
        <v>1695</v>
      </c>
    </row>
    <row r="1314" spans="1:6">
      <c r="A1314">
        <v>300</v>
      </c>
      <c r="B1314" t="s">
        <v>1651</v>
      </c>
      <c r="C1314">
        <v>3020</v>
      </c>
      <c r="D1314" t="s">
        <v>1688</v>
      </c>
      <c r="E1314">
        <v>55</v>
      </c>
      <c r="F1314" t="s">
        <v>1696</v>
      </c>
    </row>
    <row r="1315" spans="1:6">
      <c r="A1315">
        <v>300</v>
      </c>
      <c r="B1315" t="s">
        <v>1651</v>
      </c>
      <c r="C1315">
        <v>3020</v>
      </c>
      <c r="D1315" t="s">
        <v>1688</v>
      </c>
      <c r="E1315">
        <v>60</v>
      </c>
      <c r="F1315" t="s">
        <v>1697</v>
      </c>
    </row>
    <row r="1316" spans="1:6">
      <c r="A1316">
        <v>300</v>
      </c>
      <c r="B1316" t="s">
        <v>1651</v>
      </c>
      <c r="C1316">
        <v>3020</v>
      </c>
      <c r="D1316" t="s">
        <v>1688</v>
      </c>
      <c r="E1316">
        <v>75</v>
      </c>
      <c r="F1316" t="s">
        <v>1698</v>
      </c>
    </row>
    <row r="1317" spans="1:6">
      <c r="A1317">
        <v>300</v>
      </c>
      <c r="B1317" t="s">
        <v>1651</v>
      </c>
      <c r="C1317">
        <v>3020</v>
      </c>
      <c r="D1317" t="s">
        <v>1688</v>
      </c>
      <c r="E1317">
        <v>855</v>
      </c>
      <c r="F1317" t="s">
        <v>1699</v>
      </c>
    </row>
    <row r="1318" spans="1:6">
      <c r="A1318">
        <v>300</v>
      </c>
      <c r="B1318" t="s">
        <v>1651</v>
      </c>
      <c r="C1318">
        <v>3020</v>
      </c>
      <c r="D1318" t="s">
        <v>1688</v>
      </c>
      <c r="E1318">
        <v>899</v>
      </c>
      <c r="F1318" t="s">
        <v>1700</v>
      </c>
    </row>
    <row r="1319" spans="1:6">
      <c r="A1319">
        <v>300</v>
      </c>
      <c r="B1319" t="s">
        <v>1651</v>
      </c>
      <c r="C1319">
        <v>3040</v>
      </c>
      <c r="D1319" t="s">
        <v>1701</v>
      </c>
      <c r="E1319">
        <v>10</v>
      </c>
      <c r="F1319" t="s">
        <v>1702</v>
      </c>
    </row>
    <row r="1320" spans="1:6">
      <c r="A1320">
        <v>300</v>
      </c>
      <c r="B1320" t="s">
        <v>1651</v>
      </c>
      <c r="C1320">
        <v>3040</v>
      </c>
      <c r="D1320" t="s">
        <v>1701</v>
      </c>
      <c r="E1320">
        <v>15</v>
      </c>
      <c r="F1320" t="s">
        <v>1703</v>
      </c>
    </row>
    <row r="1321" spans="1:6">
      <c r="A1321">
        <v>300</v>
      </c>
      <c r="B1321" t="s">
        <v>1651</v>
      </c>
      <c r="C1321">
        <v>3040</v>
      </c>
      <c r="D1321" t="s">
        <v>1701</v>
      </c>
      <c r="E1321">
        <v>20</v>
      </c>
      <c r="F1321" t="s">
        <v>1704</v>
      </c>
    </row>
    <row r="1322" spans="1:6">
      <c r="A1322">
        <v>300</v>
      </c>
      <c r="B1322" t="s">
        <v>1651</v>
      </c>
      <c r="C1322">
        <v>3040</v>
      </c>
      <c r="D1322" t="s">
        <v>1701</v>
      </c>
      <c r="E1322">
        <v>25</v>
      </c>
      <c r="F1322" t="s">
        <v>1705</v>
      </c>
    </row>
    <row r="1323" spans="1:6">
      <c r="A1323">
        <v>300</v>
      </c>
      <c r="B1323" t="s">
        <v>1651</v>
      </c>
      <c r="C1323">
        <v>3040</v>
      </c>
      <c r="D1323" t="s">
        <v>1701</v>
      </c>
      <c r="E1323">
        <v>30</v>
      </c>
      <c r="F1323" t="s">
        <v>1706</v>
      </c>
    </row>
    <row r="1324" spans="1:6">
      <c r="A1324">
        <v>300</v>
      </c>
      <c r="B1324" t="s">
        <v>1651</v>
      </c>
      <c r="C1324">
        <v>3040</v>
      </c>
      <c r="D1324" t="s">
        <v>1701</v>
      </c>
      <c r="E1324">
        <v>40</v>
      </c>
      <c r="F1324" t="s">
        <v>1707</v>
      </c>
    </row>
    <row r="1325" spans="1:6">
      <c r="A1325">
        <v>300</v>
      </c>
      <c r="B1325" t="s">
        <v>1651</v>
      </c>
      <c r="C1325">
        <v>3040</v>
      </c>
      <c r="D1325" t="s">
        <v>1701</v>
      </c>
      <c r="E1325">
        <v>50</v>
      </c>
      <c r="F1325" t="s">
        <v>1708</v>
      </c>
    </row>
    <row r="1326" spans="1:6">
      <c r="A1326">
        <v>300</v>
      </c>
      <c r="B1326" t="s">
        <v>1651</v>
      </c>
      <c r="C1326">
        <v>3040</v>
      </c>
      <c r="D1326" t="s">
        <v>1701</v>
      </c>
      <c r="E1326">
        <v>55</v>
      </c>
      <c r="F1326" t="s">
        <v>1709</v>
      </c>
    </row>
    <row r="1327" spans="1:6">
      <c r="A1327">
        <v>300</v>
      </c>
      <c r="B1327" t="s">
        <v>1651</v>
      </c>
      <c r="C1327">
        <v>3040</v>
      </c>
      <c r="D1327" t="s">
        <v>1701</v>
      </c>
      <c r="E1327">
        <v>60</v>
      </c>
      <c r="F1327" t="s">
        <v>1710</v>
      </c>
    </row>
    <row r="1328" spans="1:6">
      <c r="A1328">
        <v>300</v>
      </c>
      <c r="B1328" t="s">
        <v>1651</v>
      </c>
      <c r="C1328">
        <v>3040</v>
      </c>
      <c r="D1328" t="s">
        <v>1701</v>
      </c>
      <c r="E1328">
        <v>855</v>
      </c>
      <c r="F1328" t="s">
        <v>1711</v>
      </c>
    </row>
    <row r="1329" spans="1:6">
      <c r="A1329">
        <v>300</v>
      </c>
      <c r="B1329" t="s">
        <v>1651</v>
      </c>
      <c r="C1329">
        <v>3100</v>
      </c>
      <c r="D1329" t="s">
        <v>1712</v>
      </c>
      <c r="E1329">
        <v>20</v>
      </c>
      <c r="F1329" t="s">
        <v>1713</v>
      </c>
    </row>
    <row r="1330" spans="1:6">
      <c r="A1330">
        <v>300</v>
      </c>
      <c r="B1330" t="s">
        <v>1651</v>
      </c>
      <c r="C1330">
        <v>3100</v>
      </c>
      <c r="D1330" t="s">
        <v>1712</v>
      </c>
      <c r="E1330">
        <v>30</v>
      </c>
      <c r="F1330" t="s">
        <v>1714</v>
      </c>
    </row>
    <row r="1331" spans="1:6">
      <c r="A1331">
        <v>300</v>
      </c>
      <c r="B1331" t="s">
        <v>1651</v>
      </c>
      <c r="C1331">
        <v>3100</v>
      </c>
      <c r="D1331" t="s">
        <v>1712</v>
      </c>
      <c r="E1331">
        <v>40</v>
      </c>
      <c r="F1331" t="s">
        <v>1715</v>
      </c>
    </row>
    <row r="1332" spans="1:6">
      <c r="A1332">
        <v>300</v>
      </c>
      <c r="B1332" t="s">
        <v>1651</v>
      </c>
      <c r="C1332">
        <v>3100</v>
      </c>
      <c r="D1332" t="s">
        <v>1712</v>
      </c>
      <c r="E1332">
        <v>50</v>
      </c>
      <c r="F1332" t="s">
        <v>1716</v>
      </c>
    </row>
    <row r="1333" spans="1:6">
      <c r="A1333">
        <v>300</v>
      </c>
      <c r="B1333" t="s">
        <v>1651</v>
      </c>
      <c r="C1333">
        <v>3100</v>
      </c>
      <c r="D1333" t="s">
        <v>1712</v>
      </c>
      <c r="E1333">
        <v>70</v>
      </c>
      <c r="F1333" t="s">
        <v>1717</v>
      </c>
    </row>
    <row r="1334" spans="1:6">
      <c r="A1334">
        <v>300</v>
      </c>
      <c r="B1334" t="s">
        <v>1651</v>
      </c>
      <c r="C1334">
        <v>3100</v>
      </c>
      <c r="D1334" t="s">
        <v>1712</v>
      </c>
      <c r="E1334">
        <v>90</v>
      </c>
      <c r="F1334" t="s">
        <v>1718</v>
      </c>
    </row>
    <row r="1335" spans="1:6">
      <c r="A1335">
        <v>300</v>
      </c>
      <c r="B1335" t="s">
        <v>1651</v>
      </c>
      <c r="C1335">
        <v>3120</v>
      </c>
      <c r="D1335" t="s">
        <v>1719</v>
      </c>
      <c r="E1335">
        <v>10</v>
      </c>
      <c r="F1335" t="s">
        <v>1720</v>
      </c>
    </row>
    <row r="1336" spans="1:6">
      <c r="A1336">
        <v>300</v>
      </c>
      <c r="B1336" t="s">
        <v>1651</v>
      </c>
      <c r="C1336">
        <v>3120</v>
      </c>
      <c r="D1336" t="s">
        <v>1719</v>
      </c>
      <c r="E1336">
        <v>15</v>
      </c>
      <c r="F1336" t="s">
        <v>1721</v>
      </c>
    </row>
    <row r="1337" spans="1:6">
      <c r="A1337">
        <v>300</v>
      </c>
      <c r="B1337" t="s">
        <v>1651</v>
      </c>
      <c r="C1337">
        <v>3120</v>
      </c>
      <c r="D1337" t="s">
        <v>1719</v>
      </c>
      <c r="E1337">
        <v>20</v>
      </c>
      <c r="F1337" t="s">
        <v>1722</v>
      </c>
    </row>
    <row r="1338" spans="1:6">
      <c r="A1338">
        <v>300</v>
      </c>
      <c r="B1338" t="s">
        <v>1651</v>
      </c>
      <c r="C1338">
        <v>3120</v>
      </c>
      <c r="D1338" t="s">
        <v>1719</v>
      </c>
      <c r="E1338">
        <v>25</v>
      </c>
      <c r="F1338" t="s">
        <v>1723</v>
      </c>
    </row>
    <row r="1339" spans="1:6">
      <c r="A1339">
        <v>300</v>
      </c>
      <c r="B1339" t="s">
        <v>1651</v>
      </c>
      <c r="C1339">
        <v>3120</v>
      </c>
      <c r="D1339" t="s">
        <v>1719</v>
      </c>
      <c r="E1339">
        <v>35</v>
      </c>
      <c r="F1339" t="s">
        <v>1724</v>
      </c>
    </row>
    <row r="1340" spans="1:6">
      <c r="A1340">
        <v>300</v>
      </c>
      <c r="B1340" t="s">
        <v>1651</v>
      </c>
      <c r="C1340">
        <v>3120</v>
      </c>
      <c r="D1340" t="s">
        <v>1719</v>
      </c>
      <c r="E1340">
        <v>40</v>
      </c>
      <c r="F1340" t="s">
        <v>1725</v>
      </c>
    </row>
    <row r="1341" spans="1:6">
      <c r="A1341">
        <v>300</v>
      </c>
      <c r="B1341" t="s">
        <v>1651</v>
      </c>
      <c r="C1341">
        <v>3120</v>
      </c>
      <c r="D1341" t="s">
        <v>1719</v>
      </c>
      <c r="E1341">
        <v>45</v>
      </c>
      <c r="F1341" t="s">
        <v>1726</v>
      </c>
    </row>
    <row r="1342" spans="1:6">
      <c r="A1342">
        <v>300</v>
      </c>
      <c r="B1342" t="s">
        <v>1651</v>
      </c>
      <c r="C1342">
        <v>3120</v>
      </c>
      <c r="D1342" t="s">
        <v>1719</v>
      </c>
      <c r="E1342">
        <v>50</v>
      </c>
      <c r="F1342" t="s">
        <v>1727</v>
      </c>
    </row>
    <row r="1343" spans="1:6">
      <c r="A1343">
        <v>300</v>
      </c>
      <c r="B1343" t="s">
        <v>1651</v>
      </c>
      <c r="C1343">
        <v>3120</v>
      </c>
      <c r="D1343" t="s">
        <v>1719</v>
      </c>
      <c r="E1343">
        <v>55</v>
      </c>
      <c r="F1343" t="s">
        <v>1728</v>
      </c>
    </row>
    <row r="1344" spans="1:6">
      <c r="A1344">
        <v>300</v>
      </c>
      <c r="B1344" t="s">
        <v>1651</v>
      </c>
      <c r="C1344">
        <v>3120</v>
      </c>
      <c r="D1344" t="s">
        <v>1719</v>
      </c>
      <c r="E1344">
        <v>998</v>
      </c>
      <c r="F1344" t="s">
        <v>1729</v>
      </c>
    </row>
    <row r="1345" spans="1:6">
      <c r="A1345">
        <v>300</v>
      </c>
      <c r="B1345" t="s">
        <v>1651</v>
      </c>
      <c r="C1345">
        <v>3140</v>
      </c>
      <c r="D1345" t="s">
        <v>1730</v>
      </c>
      <c r="E1345">
        <v>10</v>
      </c>
      <c r="F1345" t="s">
        <v>1731</v>
      </c>
    </row>
    <row r="1346" spans="1:6">
      <c r="A1346">
        <v>300</v>
      </c>
      <c r="B1346" t="s">
        <v>1651</v>
      </c>
      <c r="C1346">
        <v>3140</v>
      </c>
      <c r="D1346" t="s">
        <v>1730</v>
      </c>
      <c r="E1346">
        <v>15</v>
      </c>
      <c r="F1346" t="s">
        <v>1732</v>
      </c>
    </row>
    <row r="1347" spans="1:6">
      <c r="A1347">
        <v>300</v>
      </c>
      <c r="B1347" t="s">
        <v>1651</v>
      </c>
      <c r="C1347">
        <v>3140</v>
      </c>
      <c r="D1347" t="s">
        <v>1730</v>
      </c>
      <c r="E1347">
        <v>20</v>
      </c>
      <c r="F1347" t="s">
        <v>1733</v>
      </c>
    </row>
    <row r="1348" spans="1:6">
      <c r="A1348">
        <v>300</v>
      </c>
      <c r="B1348" t="s">
        <v>1651</v>
      </c>
      <c r="C1348">
        <v>3140</v>
      </c>
      <c r="D1348" t="s">
        <v>1730</v>
      </c>
      <c r="E1348">
        <v>30</v>
      </c>
      <c r="F1348" t="s">
        <v>1734</v>
      </c>
    </row>
    <row r="1349" spans="1:6">
      <c r="A1349">
        <v>300</v>
      </c>
      <c r="B1349" t="s">
        <v>1651</v>
      </c>
      <c r="C1349">
        <v>3140</v>
      </c>
      <c r="D1349" t="s">
        <v>1730</v>
      </c>
      <c r="E1349">
        <v>50</v>
      </c>
      <c r="F1349" t="s">
        <v>1735</v>
      </c>
    </row>
    <row r="1350" spans="1:6">
      <c r="A1350">
        <v>300</v>
      </c>
      <c r="B1350" t="s">
        <v>1651</v>
      </c>
      <c r="C1350">
        <v>3140</v>
      </c>
      <c r="D1350" t="s">
        <v>1730</v>
      </c>
      <c r="E1350">
        <v>55</v>
      </c>
      <c r="F1350" t="s">
        <v>1736</v>
      </c>
    </row>
    <row r="1351" spans="1:6">
      <c r="A1351">
        <v>300</v>
      </c>
      <c r="B1351" t="s">
        <v>1651</v>
      </c>
      <c r="C1351">
        <v>3140</v>
      </c>
      <c r="D1351" t="s">
        <v>1730</v>
      </c>
      <c r="E1351">
        <v>998</v>
      </c>
      <c r="F1351" t="s">
        <v>1737</v>
      </c>
    </row>
    <row r="1352" spans="1:6">
      <c r="A1352">
        <v>300</v>
      </c>
      <c r="B1352" t="s">
        <v>1651</v>
      </c>
      <c r="C1352">
        <v>3160</v>
      </c>
      <c r="D1352" t="s">
        <v>1738</v>
      </c>
      <c r="E1352">
        <v>5</v>
      </c>
      <c r="F1352" t="s">
        <v>1739</v>
      </c>
    </row>
    <row r="1353" spans="1:6">
      <c r="A1353">
        <v>300</v>
      </c>
      <c r="B1353" t="s">
        <v>1651</v>
      </c>
      <c r="C1353">
        <v>3160</v>
      </c>
      <c r="D1353" t="s">
        <v>1738</v>
      </c>
      <c r="E1353">
        <v>20</v>
      </c>
      <c r="F1353" t="s">
        <v>1740</v>
      </c>
    </row>
    <row r="1354" spans="1:6">
      <c r="A1354">
        <v>300</v>
      </c>
      <c r="B1354" t="s">
        <v>1651</v>
      </c>
      <c r="C1354">
        <v>3160</v>
      </c>
      <c r="D1354" t="s">
        <v>1738</v>
      </c>
      <c r="E1354">
        <v>25</v>
      </c>
      <c r="F1354" t="s">
        <v>1741</v>
      </c>
    </row>
    <row r="1355" spans="1:6">
      <c r="A1355">
        <v>300</v>
      </c>
      <c r="B1355" t="s">
        <v>1651</v>
      </c>
      <c r="C1355">
        <v>3160</v>
      </c>
      <c r="D1355" t="s">
        <v>1738</v>
      </c>
      <c r="E1355">
        <v>30</v>
      </c>
      <c r="F1355" t="s">
        <v>1742</v>
      </c>
    </row>
    <row r="1356" spans="1:6">
      <c r="A1356">
        <v>300</v>
      </c>
      <c r="B1356" t="s">
        <v>1651</v>
      </c>
      <c r="C1356">
        <v>3160</v>
      </c>
      <c r="D1356" t="s">
        <v>1738</v>
      </c>
      <c r="E1356">
        <v>35</v>
      </c>
      <c r="F1356" t="s">
        <v>1743</v>
      </c>
    </row>
    <row r="1357" spans="1:6">
      <c r="A1357">
        <v>300</v>
      </c>
      <c r="B1357" t="s">
        <v>1651</v>
      </c>
      <c r="C1357">
        <v>3160</v>
      </c>
      <c r="D1357" t="s">
        <v>1738</v>
      </c>
      <c r="E1357">
        <v>45</v>
      </c>
      <c r="F1357" t="s">
        <v>1744</v>
      </c>
    </row>
    <row r="1358" spans="1:6">
      <c r="A1358">
        <v>300</v>
      </c>
      <c r="B1358" t="s">
        <v>1651</v>
      </c>
      <c r="C1358">
        <v>3160</v>
      </c>
      <c r="D1358" t="s">
        <v>1738</v>
      </c>
      <c r="E1358">
        <v>55</v>
      </c>
      <c r="F1358" t="s">
        <v>1745</v>
      </c>
    </row>
    <row r="1359" spans="1:6">
      <c r="A1359">
        <v>300</v>
      </c>
      <c r="B1359" t="s">
        <v>1651</v>
      </c>
      <c r="C1359">
        <v>3160</v>
      </c>
      <c r="D1359" t="s">
        <v>1738</v>
      </c>
      <c r="E1359">
        <v>110</v>
      </c>
      <c r="F1359" t="s">
        <v>1746</v>
      </c>
    </row>
    <row r="1360" spans="1:6">
      <c r="A1360">
        <v>300</v>
      </c>
      <c r="B1360" t="s">
        <v>1651</v>
      </c>
      <c r="C1360">
        <v>3160</v>
      </c>
      <c r="D1360" t="s">
        <v>1738</v>
      </c>
      <c r="E1360">
        <v>140</v>
      </c>
      <c r="F1360" t="s">
        <v>1747</v>
      </c>
    </row>
    <row r="1361" spans="1:6">
      <c r="A1361">
        <v>300</v>
      </c>
      <c r="B1361" t="s">
        <v>1651</v>
      </c>
      <c r="C1361">
        <v>3160</v>
      </c>
      <c r="D1361" t="s">
        <v>1738</v>
      </c>
      <c r="E1361">
        <v>150</v>
      </c>
      <c r="F1361" t="s">
        <v>1748</v>
      </c>
    </row>
    <row r="1362" spans="1:6">
      <c r="A1362">
        <v>300</v>
      </c>
      <c r="B1362" t="s">
        <v>1651</v>
      </c>
      <c r="C1362">
        <v>3160</v>
      </c>
      <c r="D1362" t="s">
        <v>1738</v>
      </c>
      <c r="E1362">
        <v>170</v>
      </c>
      <c r="F1362" t="s">
        <v>1749</v>
      </c>
    </row>
    <row r="1363" spans="1:6">
      <c r="A1363">
        <v>300</v>
      </c>
      <c r="B1363" t="s">
        <v>1651</v>
      </c>
      <c r="C1363">
        <v>3160</v>
      </c>
      <c r="D1363" t="s">
        <v>1738</v>
      </c>
      <c r="E1363">
        <v>175</v>
      </c>
      <c r="F1363" t="s">
        <v>1750</v>
      </c>
    </row>
    <row r="1364" spans="1:6">
      <c r="A1364">
        <v>300</v>
      </c>
      <c r="B1364" t="s">
        <v>1651</v>
      </c>
      <c r="C1364">
        <v>3160</v>
      </c>
      <c r="D1364" t="s">
        <v>1738</v>
      </c>
      <c r="E1364">
        <v>899</v>
      </c>
      <c r="F1364" t="s">
        <v>1751</v>
      </c>
    </row>
    <row r="1365" spans="1:6">
      <c r="A1365">
        <v>300</v>
      </c>
      <c r="B1365" t="s">
        <v>1651</v>
      </c>
      <c r="C1365">
        <v>3160</v>
      </c>
      <c r="D1365" t="s">
        <v>1738</v>
      </c>
      <c r="E1365">
        <v>910</v>
      </c>
      <c r="F1365" t="s">
        <v>1752</v>
      </c>
    </row>
    <row r="1366" spans="1:6">
      <c r="A1366">
        <v>300</v>
      </c>
      <c r="B1366" t="s">
        <v>1651</v>
      </c>
      <c r="C1366">
        <v>3160</v>
      </c>
      <c r="D1366" t="s">
        <v>1738</v>
      </c>
      <c r="E1366">
        <v>998</v>
      </c>
      <c r="F1366" t="s">
        <v>1753</v>
      </c>
    </row>
    <row r="1367" spans="1:6">
      <c r="A1367">
        <v>300</v>
      </c>
      <c r="B1367" t="s">
        <v>1651</v>
      </c>
      <c r="C1367">
        <v>3180</v>
      </c>
      <c r="D1367" t="s">
        <v>1754</v>
      </c>
      <c r="E1367">
        <v>10</v>
      </c>
      <c r="F1367" t="s">
        <v>1755</v>
      </c>
    </row>
    <row r="1368" spans="1:6">
      <c r="A1368">
        <v>300</v>
      </c>
      <c r="B1368" t="s">
        <v>1651</v>
      </c>
      <c r="C1368">
        <v>3180</v>
      </c>
      <c r="D1368" t="s">
        <v>1754</v>
      </c>
      <c r="E1368">
        <v>15</v>
      </c>
      <c r="F1368" t="s">
        <v>1756</v>
      </c>
    </row>
    <row r="1369" spans="1:6">
      <c r="A1369">
        <v>300</v>
      </c>
      <c r="B1369" t="s">
        <v>1651</v>
      </c>
      <c r="C1369">
        <v>3180</v>
      </c>
      <c r="D1369" t="s">
        <v>1754</v>
      </c>
      <c r="E1369">
        <v>25</v>
      </c>
      <c r="F1369" t="s">
        <v>1757</v>
      </c>
    </row>
    <row r="1370" spans="1:6">
      <c r="A1370">
        <v>300</v>
      </c>
      <c r="B1370" t="s">
        <v>1651</v>
      </c>
      <c r="C1370">
        <v>3180</v>
      </c>
      <c r="D1370" t="s">
        <v>1754</v>
      </c>
      <c r="E1370">
        <v>30</v>
      </c>
      <c r="F1370" t="s">
        <v>1758</v>
      </c>
    </row>
    <row r="1371" spans="1:6">
      <c r="A1371">
        <v>300</v>
      </c>
      <c r="B1371" t="s">
        <v>1651</v>
      </c>
      <c r="C1371">
        <v>3180</v>
      </c>
      <c r="D1371" t="s">
        <v>1754</v>
      </c>
      <c r="E1371">
        <v>35</v>
      </c>
      <c r="F1371" t="s">
        <v>1759</v>
      </c>
    </row>
    <row r="1372" spans="1:6">
      <c r="A1372">
        <v>300</v>
      </c>
      <c r="B1372" t="s">
        <v>1651</v>
      </c>
      <c r="C1372">
        <v>3180</v>
      </c>
      <c r="D1372" t="s">
        <v>1754</v>
      </c>
      <c r="E1372">
        <v>40</v>
      </c>
      <c r="F1372" t="s">
        <v>1760</v>
      </c>
    </row>
    <row r="1373" spans="1:6">
      <c r="A1373">
        <v>300</v>
      </c>
      <c r="B1373" t="s">
        <v>1651</v>
      </c>
      <c r="C1373">
        <v>3180</v>
      </c>
      <c r="D1373" t="s">
        <v>1754</v>
      </c>
      <c r="E1373">
        <v>45</v>
      </c>
      <c r="F1373" t="s">
        <v>1761</v>
      </c>
    </row>
    <row r="1374" spans="1:6">
      <c r="A1374">
        <v>300</v>
      </c>
      <c r="B1374" t="s">
        <v>1651</v>
      </c>
      <c r="C1374">
        <v>3180</v>
      </c>
      <c r="D1374" t="s">
        <v>1754</v>
      </c>
      <c r="E1374">
        <v>50</v>
      </c>
      <c r="F1374" t="s">
        <v>1762</v>
      </c>
    </row>
    <row r="1375" spans="1:6">
      <c r="A1375">
        <v>300</v>
      </c>
      <c r="B1375" t="s">
        <v>1651</v>
      </c>
      <c r="C1375">
        <v>3180</v>
      </c>
      <c r="D1375" t="s">
        <v>1754</v>
      </c>
      <c r="E1375">
        <v>998</v>
      </c>
      <c r="F1375" t="s">
        <v>1763</v>
      </c>
    </row>
    <row r="1376" spans="1:6">
      <c r="A1376">
        <v>300</v>
      </c>
      <c r="B1376" t="s">
        <v>1651</v>
      </c>
      <c r="C1376">
        <v>3220</v>
      </c>
      <c r="D1376" t="s">
        <v>1764</v>
      </c>
      <c r="E1376">
        <v>10</v>
      </c>
      <c r="F1376" t="s">
        <v>537</v>
      </c>
    </row>
    <row r="1377" spans="1:6">
      <c r="A1377">
        <v>300</v>
      </c>
      <c r="B1377" t="s">
        <v>1651</v>
      </c>
      <c r="C1377">
        <v>3220</v>
      </c>
      <c r="D1377" t="s">
        <v>1764</v>
      </c>
      <c r="E1377">
        <v>20</v>
      </c>
      <c r="F1377" t="s">
        <v>1765</v>
      </c>
    </row>
    <row r="1378" spans="1:6">
      <c r="A1378">
        <v>300</v>
      </c>
      <c r="B1378" t="s">
        <v>1651</v>
      </c>
      <c r="C1378">
        <v>3220</v>
      </c>
      <c r="D1378" t="s">
        <v>1764</v>
      </c>
      <c r="E1378">
        <v>25</v>
      </c>
      <c r="F1378" t="s">
        <v>1766</v>
      </c>
    </row>
    <row r="1379" spans="1:6">
      <c r="A1379">
        <v>300</v>
      </c>
      <c r="B1379" t="s">
        <v>1651</v>
      </c>
      <c r="C1379">
        <v>3240</v>
      </c>
      <c r="D1379" t="s">
        <v>1767</v>
      </c>
      <c r="E1379">
        <v>10</v>
      </c>
      <c r="F1379" t="s">
        <v>1768</v>
      </c>
    </row>
    <row r="1380" spans="1:6">
      <c r="A1380">
        <v>300</v>
      </c>
      <c r="B1380" t="s">
        <v>1651</v>
      </c>
      <c r="C1380">
        <v>3240</v>
      </c>
      <c r="D1380" t="s">
        <v>1767</v>
      </c>
      <c r="E1380">
        <v>20</v>
      </c>
      <c r="F1380" t="s">
        <v>1769</v>
      </c>
    </row>
    <row r="1381" spans="1:6">
      <c r="A1381">
        <v>300</v>
      </c>
      <c r="B1381" t="s">
        <v>1651</v>
      </c>
      <c r="C1381">
        <v>3240</v>
      </c>
      <c r="D1381" t="s">
        <v>1767</v>
      </c>
      <c r="E1381">
        <v>30</v>
      </c>
      <c r="F1381" t="s">
        <v>1770</v>
      </c>
    </row>
    <row r="1382" spans="1:6">
      <c r="A1382">
        <v>300</v>
      </c>
      <c r="B1382" t="s">
        <v>1651</v>
      </c>
      <c r="C1382">
        <v>3240</v>
      </c>
      <c r="D1382" t="s">
        <v>1767</v>
      </c>
      <c r="E1382">
        <v>40</v>
      </c>
      <c r="F1382" t="s">
        <v>1771</v>
      </c>
    </row>
    <row r="1383" spans="1:6">
      <c r="A1383">
        <v>300</v>
      </c>
      <c r="B1383" t="s">
        <v>1651</v>
      </c>
      <c r="C1383">
        <v>3240</v>
      </c>
      <c r="D1383" t="s">
        <v>1767</v>
      </c>
      <c r="E1383">
        <v>45</v>
      </c>
      <c r="F1383" t="s">
        <v>1772</v>
      </c>
    </row>
    <row r="1384" spans="1:6">
      <c r="A1384">
        <v>300</v>
      </c>
      <c r="B1384" t="s">
        <v>1651</v>
      </c>
      <c r="C1384">
        <v>3240</v>
      </c>
      <c r="D1384" t="s">
        <v>1767</v>
      </c>
      <c r="E1384">
        <v>50</v>
      </c>
      <c r="F1384" t="s">
        <v>1773</v>
      </c>
    </row>
    <row r="1385" spans="1:6">
      <c r="A1385">
        <v>300</v>
      </c>
      <c r="B1385" t="s">
        <v>1651</v>
      </c>
      <c r="C1385">
        <v>3240</v>
      </c>
      <c r="D1385" t="s">
        <v>1767</v>
      </c>
      <c r="E1385">
        <v>60</v>
      </c>
      <c r="F1385" t="s">
        <v>1774</v>
      </c>
    </row>
    <row r="1386" spans="1:6">
      <c r="A1386">
        <v>300</v>
      </c>
      <c r="B1386" t="s">
        <v>1651</v>
      </c>
      <c r="C1386">
        <v>3240</v>
      </c>
      <c r="D1386" t="s">
        <v>1767</v>
      </c>
      <c r="E1386">
        <v>70</v>
      </c>
      <c r="F1386" t="s">
        <v>1775</v>
      </c>
    </row>
    <row r="1387" spans="1:6">
      <c r="A1387">
        <v>300</v>
      </c>
      <c r="B1387" t="s">
        <v>1651</v>
      </c>
      <c r="C1387">
        <v>3240</v>
      </c>
      <c r="D1387" t="s">
        <v>1767</v>
      </c>
      <c r="E1387">
        <v>90</v>
      </c>
      <c r="F1387" t="s">
        <v>1776</v>
      </c>
    </row>
    <row r="1388" spans="1:6">
      <c r="A1388">
        <v>300</v>
      </c>
      <c r="B1388" t="s">
        <v>1651</v>
      </c>
      <c r="C1388">
        <v>3240</v>
      </c>
      <c r="D1388" t="s">
        <v>1767</v>
      </c>
      <c r="E1388">
        <v>100</v>
      </c>
      <c r="F1388" t="s">
        <v>1777</v>
      </c>
    </row>
    <row r="1389" spans="1:6">
      <c r="A1389">
        <v>300</v>
      </c>
      <c r="B1389" t="s">
        <v>1651</v>
      </c>
      <c r="C1389">
        <v>3240</v>
      </c>
      <c r="D1389" t="s">
        <v>1767</v>
      </c>
      <c r="E1389">
        <v>110</v>
      </c>
      <c r="F1389" t="s">
        <v>1778</v>
      </c>
    </row>
    <row r="1390" spans="1:6">
      <c r="A1390">
        <v>300</v>
      </c>
      <c r="B1390" t="s">
        <v>1651</v>
      </c>
      <c r="C1390">
        <v>3240</v>
      </c>
      <c r="D1390" t="s">
        <v>1767</v>
      </c>
      <c r="E1390">
        <v>190</v>
      </c>
      <c r="F1390" t="s">
        <v>1779</v>
      </c>
    </row>
    <row r="1391" spans="1:6">
      <c r="A1391">
        <v>300</v>
      </c>
      <c r="B1391" t="s">
        <v>1651</v>
      </c>
      <c r="C1391">
        <v>3240</v>
      </c>
      <c r="D1391" t="s">
        <v>1767</v>
      </c>
      <c r="E1391">
        <v>300</v>
      </c>
      <c r="F1391" t="s">
        <v>1780</v>
      </c>
    </row>
    <row r="1392" spans="1:6">
      <c r="A1392">
        <v>300</v>
      </c>
      <c r="B1392" t="s">
        <v>1651</v>
      </c>
      <c r="C1392">
        <v>3240</v>
      </c>
      <c r="D1392" t="s">
        <v>1767</v>
      </c>
      <c r="E1392">
        <v>899</v>
      </c>
      <c r="F1392" t="s">
        <v>1781</v>
      </c>
    </row>
    <row r="1393" spans="1:6">
      <c r="A1393">
        <v>300</v>
      </c>
      <c r="B1393" t="s">
        <v>1651</v>
      </c>
      <c r="C1393">
        <v>3260</v>
      </c>
      <c r="D1393" t="s">
        <v>1412</v>
      </c>
      <c r="E1393">
        <v>10</v>
      </c>
      <c r="F1393" t="s">
        <v>1782</v>
      </c>
    </row>
    <row r="1394" spans="1:6">
      <c r="A1394">
        <v>300</v>
      </c>
      <c r="B1394" t="s">
        <v>1651</v>
      </c>
      <c r="C1394">
        <v>3260</v>
      </c>
      <c r="D1394" t="s">
        <v>1412</v>
      </c>
      <c r="E1394">
        <v>20</v>
      </c>
      <c r="F1394" t="s">
        <v>1783</v>
      </c>
    </row>
    <row r="1395" spans="1:6">
      <c r="A1395">
        <v>300</v>
      </c>
      <c r="B1395" t="s">
        <v>1651</v>
      </c>
      <c r="C1395">
        <v>3260</v>
      </c>
      <c r="D1395" t="s">
        <v>1412</v>
      </c>
      <c r="E1395">
        <v>30</v>
      </c>
      <c r="F1395" t="s">
        <v>1784</v>
      </c>
    </row>
    <row r="1396" spans="1:6">
      <c r="A1396">
        <v>300</v>
      </c>
      <c r="B1396" t="s">
        <v>1651</v>
      </c>
      <c r="C1396">
        <v>3260</v>
      </c>
      <c r="D1396" t="s">
        <v>1412</v>
      </c>
      <c r="E1396">
        <v>40</v>
      </c>
      <c r="F1396" t="s">
        <v>1785</v>
      </c>
    </row>
    <row r="1397" spans="1:6">
      <c r="A1397">
        <v>300</v>
      </c>
      <c r="B1397" t="s">
        <v>1651</v>
      </c>
      <c r="C1397">
        <v>3260</v>
      </c>
      <c r="D1397" t="s">
        <v>1412</v>
      </c>
      <c r="E1397">
        <v>50</v>
      </c>
      <c r="F1397" t="s">
        <v>1786</v>
      </c>
    </row>
    <row r="1398" spans="1:6">
      <c r="A1398">
        <v>300</v>
      </c>
      <c r="B1398" t="s">
        <v>1651</v>
      </c>
      <c r="C1398">
        <v>3260</v>
      </c>
      <c r="D1398" t="s">
        <v>1412</v>
      </c>
      <c r="E1398">
        <v>899</v>
      </c>
      <c r="F1398" t="s">
        <v>1787</v>
      </c>
    </row>
    <row r="1399" spans="1:6">
      <c r="A1399">
        <v>300</v>
      </c>
      <c r="B1399" t="s">
        <v>1651</v>
      </c>
      <c r="C1399">
        <v>3280</v>
      </c>
      <c r="D1399" t="s">
        <v>1788</v>
      </c>
      <c r="E1399">
        <v>5</v>
      </c>
      <c r="F1399" t="s">
        <v>1789</v>
      </c>
    </row>
    <row r="1400" spans="1:6">
      <c r="A1400">
        <v>300</v>
      </c>
      <c r="B1400" t="s">
        <v>1651</v>
      </c>
      <c r="C1400">
        <v>3280</v>
      </c>
      <c r="D1400" t="s">
        <v>1788</v>
      </c>
      <c r="E1400">
        <v>10</v>
      </c>
      <c r="F1400" t="s">
        <v>1790</v>
      </c>
    </row>
    <row r="1401" spans="1:6">
      <c r="A1401">
        <v>300</v>
      </c>
      <c r="B1401" t="s">
        <v>1651</v>
      </c>
      <c r="C1401">
        <v>3280</v>
      </c>
      <c r="D1401" t="s">
        <v>1788</v>
      </c>
      <c r="E1401">
        <v>15</v>
      </c>
      <c r="F1401" t="s">
        <v>1791</v>
      </c>
    </row>
    <row r="1402" spans="1:6">
      <c r="A1402">
        <v>300</v>
      </c>
      <c r="B1402" t="s">
        <v>1651</v>
      </c>
      <c r="C1402">
        <v>3280</v>
      </c>
      <c r="D1402" t="s">
        <v>1788</v>
      </c>
      <c r="E1402">
        <v>20</v>
      </c>
      <c r="F1402" t="s">
        <v>1792</v>
      </c>
    </row>
    <row r="1403" spans="1:6">
      <c r="A1403">
        <v>300</v>
      </c>
      <c r="B1403" t="s">
        <v>1651</v>
      </c>
      <c r="C1403">
        <v>3280</v>
      </c>
      <c r="D1403" t="s">
        <v>1788</v>
      </c>
      <c r="E1403">
        <v>30</v>
      </c>
      <c r="F1403" t="s">
        <v>1793</v>
      </c>
    </row>
    <row r="1404" spans="1:6">
      <c r="A1404">
        <v>300</v>
      </c>
      <c r="B1404" t="s">
        <v>1651</v>
      </c>
      <c r="C1404">
        <v>3280</v>
      </c>
      <c r="D1404" t="s">
        <v>1788</v>
      </c>
      <c r="E1404">
        <v>40</v>
      </c>
      <c r="F1404" t="s">
        <v>1794</v>
      </c>
    </row>
    <row r="1405" spans="1:6">
      <c r="A1405">
        <v>300</v>
      </c>
      <c r="B1405" t="s">
        <v>1651</v>
      </c>
      <c r="C1405">
        <v>3280</v>
      </c>
      <c r="D1405" t="s">
        <v>1788</v>
      </c>
      <c r="E1405">
        <v>50</v>
      </c>
      <c r="F1405" t="s">
        <v>1795</v>
      </c>
    </row>
    <row r="1406" spans="1:6">
      <c r="A1406">
        <v>300</v>
      </c>
      <c r="B1406" t="s">
        <v>1651</v>
      </c>
      <c r="C1406">
        <v>3280</v>
      </c>
      <c r="D1406" t="s">
        <v>1788</v>
      </c>
      <c r="E1406">
        <v>60</v>
      </c>
      <c r="F1406" t="s">
        <v>1796</v>
      </c>
    </row>
    <row r="1407" spans="1:6">
      <c r="A1407">
        <v>300</v>
      </c>
      <c r="B1407" t="s">
        <v>1651</v>
      </c>
      <c r="C1407">
        <v>3280</v>
      </c>
      <c r="D1407" t="s">
        <v>1788</v>
      </c>
      <c r="E1407">
        <v>70</v>
      </c>
      <c r="F1407" t="s">
        <v>1797</v>
      </c>
    </row>
    <row r="1408" spans="1:6">
      <c r="A1408">
        <v>300</v>
      </c>
      <c r="B1408" t="s">
        <v>1651</v>
      </c>
      <c r="C1408">
        <v>3280</v>
      </c>
      <c r="D1408" t="s">
        <v>1788</v>
      </c>
      <c r="E1408">
        <v>140</v>
      </c>
      <c r="F1408" t="s">
        <v>1798</v>
      </c>
    </row>
    <row r="1409" spans="1:6">
      <c r="A1409">
        <v>300</v>
      </c>
      <c r="B1409" t="s">
        <v>1651</v>
      </c>
      <c r="C1409">
        <v>3280</v>
      </c>
      <c r="D1409" t="s">
        <v>1788</v>
      </c>
      <c r="E1409">
        <v>855</v>
      </c>
      <c r="F1409" t="s">
        <v>1799</v>
      </c>
    </row>
    <row r="1410" spans="1:6">
      <c r="A1410">
        <v>300</v>
      </c>
      <c r="B1410" t="s">
        <v>1651</v>
      </c>
      <c r="C1410">
        <v>3300</v>
      </c>
      <c r="D1410" t="s">
        <v>1800</v>
      </c>
      <c r="E1410">
        <v>55</v>
      </c>
      <c r="F1410" t="s">
        <v>1801</v>
      </c>
    </row>
    <row r="1411" spans="1:6">
      <c r="A1411">
        <v>300</v>
      </c>
      <c r="B1411" t="s">
        <v>1651</v>
      </c>
      <c r="C1411">
        <v>3300</v>
      </c>
      <c r="D1411" t="s">
        <v>1800</v>
      </c>
      <c r="E1411">
        <v>110</v>
      </c>
      <c r="F1411" t="s">
        <v>1802</v>
      </c>
    </row>
    <row r="1412" spans="1:6">
      <c r="A1412">
        <v>300</v>
      </c>
      <c r="B1412" t="s">
        <v>1651</v>
      </c>
      <c r="C1412">
        <v>3300</v>
      </c>
      <c r="D1412" t="s">
        <v>1800</v>
      </c>
      <c r="E1412">
        <v>120</v>
      </c>
      <c r="F1412" t="s">
        <v>1803</v>
      </c>
    </row>
    <row r="1413" spans="1:6">
      <c r="A1413">
        <v>300</v>
      </c>
      <c r="B1413" t="s">
        <v>1651</v>
      </c>
      <c r="C1413">
        <v>3300</v>
      </c>
      <c r="D1413" t="s">
        <v>1800</v>
      </c>
      <c r="E1413">
        <v>160</v>
      </c>
      <c r="F1413" t="s">
        <v>1804</v>
      </c>
    </row>
    <row r="1414" spans="1:6">
      <c r="A1414">
        <v>300</v>
      </c>
      <c r="B1414" t="s">
        <v>1651</v>
      </c>
      <c r="C1414">
        <v>3300</v>
      </c>
      <c r="D1414" t="s">
        <v>1800</v>
      </c>
      <c r="E1414">
        <v>165</v>
      </c>
      <c r="F1414" t="s">
        <v>1805</v>
      </c>
    </row>
    <row r="1415" spans="1:6">
      <c r="A1415">
        <v>300</v>
      </c>
      <c r="B1415" t="s">
        <v>1651</v>
      </c>
      <c r="C1415">
        <v>3300</v>
      </c>
      <c r="D1415" t="s">
        <v>1800</v>
      </c>
      <c r="E1415">
        <v>170</v>
      </c>
      <c r="F1415" t="s">
        <v>1806</v>
      </c>
    </row>
    <row r="1416" spans="1:6">
      <c r="A1416">
        <v>300</v>
      </c>
      <c r="B1416" t="s">
        <v>1651</v>
      </c>
      <c r="C1416">
        <v>5703</v>
      </c>
      <c r="D1416" t="s">
        <v>1807</v>
      </c>
      <c r="E1416">
        <v>10</v>
      </c>
      <c r="F1416" t="s">
        <v>1808</v>
      </c>
    </row>
    <row r="1417" spans="1:6">
      <c r="A1417">
        <v>300</v>
      </c>
      <c r="B1417" t="s">
        <v>1651</v>
      </c>
      <c r="C1417">
        <v>7850</v>
      </c>
      <c r="D1417" t="s">
        <v>1809</v>
      </c>
      <c r="E1417">
        <v>10</v>
      </c>
      <c r="F1417" t="s">
        <v>1810</v>
      </c>
    </row>
    <row r="1418" spans="1:6">
      <c r="A1418">
        <v>300</v>
      </c>
      <c r="B1418" t="s">
        <v>1651</v>
      </c>
      <c r="C1418">
        <v>7850</v>
      </c>
      <c r="D1418" t="s">
        <v>1809</v>
      </c>
      <c r="E1418">
        <v>20</v>
      </c>
      <c r="F1418" t="s">
        <v>1811</v>
      </c>
    </row>
    <row r="1419" spans="1:6">
      <c r="A1419">
        <v>300</v>
      </c>
      <c r="B1419" t="s">
        <v>1651</v>
      </c>
      <c r="C1419">
        <v>7850</v>
      </c>
      <c r="D1419" t="s">
        <v>1809</v>
      </c>
      <c r="E1419">
        <v>30</v>
      </c>
      <c r="F1419" t="s">
        <v>1812</v>
      </c>
    </row>
    <row r="1420" spans="1:6">
      <c r="A1420">
        <v>310</v>
      </c>
      <c r="B1420" t="s">
        <v>1813</v>
      </c>
      <c r="C1420">
        <v>3380</v>
      </c>
      <c r="D1420" t="s">
        <v>1814</v>
      </c>
      <c r="E1420">
        <v>1</v>
      </c>
      <c r="F1420" t="s">
        <v>1815</v>
      </c>
    </row>
    <row r="1421" spans="1:6">
      <c r="A1421">
        <v>310</v>
      </c>
      <c r="B1421" t="s">
        <v>1813</v>
      </c>
      <c r="C1421">
        <v>3400</v>
      </c>
      <c r="D1421" t="s">
        <v>1816</v>
      </c>
      <c r="E1421">
        <v>10</v>
      </c>
      <c r="F1421" t="s">
        <v>1817</v>
      </c>
    </row>
    <row r="1422" spans="1:6">
      <c r="A1422">
        <v>310</v>
      </c>
      <c r="B1422" t="s">
        <v>1813</v>
      </c>
      <c r="C1422">
        <v>3400</v>
      </c>
      <c r="D1422" t="s">
        <v>1816</v>
      </c>
      <c r="E1422">
        <v>20</v>
      </c>
      <c r="F1422" t="s">
        <v>1818</v>
      </c>
    </row>
    <row r="1423" spans="1:6">
      <c r="A1423">
        <v>310</v>
      </c>
      <c r="B1423" t="s">
        <v>1813</v>
      </c>
      <c r="C1423">
        <v>3400</v>
      </c>
      <c r="D1423" t="s">
        <v>1816</v>
      </c>
      <c r="E1423">
        <v>30</v>
      </c>
      <c r="F1423" t="s">
        <v>1819</v>
      </c>
    </row>
    <row r="1424" spans="1:6">
      <c r="A1424">
        <v>310</v>
      </c>
      <c r="B1424" t="s">
        <v>1813</v>
      </c>
      <c r="C1424">
        <v>3400</v>
      </c>
      <c r="D1424" t="s">
        <v>1816</v>
      </c>
      <c r="E1424">
        <v>40</v>
      </c>
      <c r="F1424" t="s">
        <v>1820</v>
      </c>
    </row>
    <row r="1425" spans="1:6">
      <c r="A1425">
        <v>310</v>
      </c>
      <c r="B1425" t="s">
        <v>1813</v>
      </c>
      <c r="C1425">
        <v>3400</v>
      </c>
      <c r="D1425" t="s">
        <v>1816</v>
      </c>
      <c r="E1425">
        <v>50</v>
      </c>
      <c r="F1425" t="s">
        <v>1821</v>
      </c>
    </row>
    <row r="1426" spans="1:6">
      <c r="A1426">
        <v>310</v>
      </c>
      <c r="B1426" t="s">
        <v>1813</v>
      </c>
      <c r="C1426">
        <v>3400</v>
      </c>
      <c r="D1426" t="s">
        <v>1816</v>
      </c>
      <c r="E1426">
        <v>60</v>
      </c>
      <c r="F1426" t="s">
        <v>1822</v>
      </c>
    </row>
    <row r="1427" spans="1:6">
      <c r="A1427">
        <v>310</v>
      </c>
      <c r="B1427" t="s">
        <v>1813</v>
      </c>
      <c r="C1427">
        <v>3400</v>
      </c>
      <c r="D1427" t="s">
        <v>1816</v>
      </c>
      <c r="E1427">
        <v>70</v>
      </c>
      <c r="F1427" t="s">
        <v>1823</v>
      </c>
    </row>
    <row r="1428" spans="1:6">
      <c r="A1428">
        <v>310</v>
      </c>
      <c r="B1428" t="s">
        <v>1813</v>
      </c>
      <c r="C1428">
        <v>3400</v>
      </c>
      <c r="D1428" t="s">
        <v>1816</v>
      </c>
      <c r="E1428">
        <v>80</v>
      </c>
      <c r="F1428" t="s">
        <v>1824</v>
      </c>
    </row>
    <row r="1429" spans="1:6">
      <c r="A1429">
        <v>310</v>
      </c>
      <c r="B1429" t="s">
        <v>1813</v>
      </c>
      <c r="C1429">
        <v>3400</v>
      </c>
      <c r="D1429" t="s">
        <v>1816</v>
      </c>
      <c r="E1429">
        <v>90</v>
      </c>
      <c r="F1429" t="s">
        <v>1825</v>
      </c>
    </row>
    <row r="1430" spans="1:6">
      <c r="A1430">
        <v>310</v>
      </c>
      <c r="B1430" t="s">
        <v>1813</v>
      </c>
      <c r="C1430">
        <v>3400</v>
      </c>
      <c r="D1430" t="s">
        <v>1816</v>
      </c>
      <c r="E1430">
        <v>120</v>
      </c>
      <c r="F1430" t="s">
        <v>1826</v>
      </c>
    </row>
    <row r="1431" spans="1:6">
      <c r="A1431">
        <v>310</v>
      </c>
      <c r="B1431" t="s">
        <v>1813</v>
      </c>
      <c r="C1431">
        <v>3410</v>
      </c>
      <c r="D1431" t="s">
        <v>1827</v>
      </c>
      <c r="E1431">
        <v>10</v>
      </c>
      <c r="F1431" t="s">
        <v>1827</v>
      </c>
    </row>
    <row r="1432" spans="1:6">
      <c r="A1432">
        <v>320</v>
      </c>
      <c r="B1432" t="s">
        <v>1828</v>
      </c>
      <c r="C1432">
        <v>3420</v>
      </c>
      <c r="D1432" t="s">
        <v>1829</v>
      </c>
      <c r="E1432">
        <v>1</v>
      </c>
      <c r="F1432" t="s">
        <v>1829</v>
      </c>
    </row>
    <row r="1433" spans="1:6">
      <c r="A1433">
        <v>320</v>
      </c>
      <c r="B1433" t="s">
        <v>1828</v>
      </c>
      <c r="C1433">
        <v>3440</v>
      </c>
      <c r="D1433" t="s">
        <v>1830</v>
      </c>
      <c r="E1433">
        <v>5</v>
      </c>
      <c r="F1433" t="s">
        <v>1831</v>
      </c>
    </row>
    <row r="1434" spans="1:6">
      <c r="A1434">
        <v>320</v>
      </c>
      <c r="B1434" t="s">
        <v>1828</v>
      </c>
      <c r="C1434">
        <v>3440</v>
      </c>
      <c r="D1434" t="s">
        <v>1830</v>
      </c>
      <c r="E1434">
        <v>10</v>
      </c>
      <c r="F1434" t="s">
        <v>1832</v>
      </c>
    </row>
    <row r="1435" spans="1:6">
      <c r="A1435">
        <v>320</v>
      </c>
      <c r="B1435" t="s">
        <v>1828</v>
      </c>
      <c r="C1435">
        <v>3440</v>
      </c>
      <c r="D1435" t="s">
        <v>1830</v>
      </c>
      <c r="E1435">
        <v>15</v>
      </c>
      <c r="F1435" t="s">
        <v>1833</v>
      </c>
    </row>
    <row r="1436" spans="1:6">
      <c r="A1436">
        <v>320</v>
      </c>
      <c r="B1436" t="s">
        <v>1828</v>
      </c>
      <c r="C1436">
        <v>3440</v>
      </c>
      <c r="D1436" t="s">
        <v>1830</v>
      </c>
      <c r="E1436">
        <v>30</v>
      </c>
      <c r="F1436" t="s">
        <v>1834</v>
      </c>
    </row>
    <row r="1437" spans="1:6">
      <c r="A1437">
        <v>320</v>
      </c>
      <c r="B1437" t="s">
        <v>1828</v>
      </c>
      <c r="C1437">
        <v>3440</v>
      </c>
      <c r="D1437" t="s">
        <v>1830</v>
      </c>
      <c r="E1437">
        <v>40</v>
      </c>
      <c r="F1437" t="s">
        <v>1835</v>
      </c>
    </row>
    <row r="1438" spans="1:6">
      <c r="A1438">
        <v>320</v>
      </c>
      <c r="B1438" t="s">
        <v>1828</v>
      </c>
      <c r="C1438">
        <v>3450</v>
      </c>
      <c r="D1438" t="s">
        <v>1836</v>
      </c>
      <c r="E1438">
        <v>10</v>
      </c>
      <c r="F1438" t="s">
        <v>1836</v>
      </c>
    </row>
    <row r="1439" spans="1:6">
      <c r="A1439">
        <v>320</v>
      </c>
      <c r="B1439" t="s">
        <v>1828</v>
      </c>
      <c r="C1439">
        <v>3460</v>
      </c>
      <c r="D1439" t="s">
        <v>1837</v>
      </c>
      <c r="E1439">
        <v>5</v>
      </c>
      <c r="F1439" t="s">
        <v>1838</v>
      </c>
    </row>
    <row r="1440" spans="1:6">
      <c r="A1440">
        <v>320</v>
      </c>
      <c r="B1440" t="s">
        <v>1828</v>
      </c>
      <c r="C1440">
        <v>3460</v>
      </c>
      <c r="D1440" t="s">
        <v>1837</v>
      </c>
      <c r="E1440">
        <v>10</v>
      </c>
      <c r="F1440" t="s">
        <v>1839</v>
      </c>
    </row>
    <row r="1441" spans="1:6">
      <c r="A1441">
        <v>320</v>
      </c>
      <c r="B1441" t="s">
        <v>1828</v>
      </c>
      <c r="C1441">
        <v>3460</v>
      </c>
      <c r="D1441" t="s">
        <v>1837</v>
      </c>
      <c r="E1441">
        <v>20</v>
      </c>
      <c r="F1441" t="s">
        <v>1840</v>
      </c>
    </row>
    <row r="1442" spans="1:6">
      <c r="A1442">
        <v>320</v>
      </c>
      <c r="B1442" t="s">
        <v>1828</v>
      </c>
      <c r="C1442">
        <v>3460</v>
      </c>
      <c r="D1442" t="s">
        <v>1837</v>
      </c>
      <c r="E1442">
        <v>30</v>
      </c>
      <c r="F1442" t="s">
        <v>1841</v>
      </c>
    </row>
    <row r="1443" spans="1:6">
      <c r="A1443">
        <v>320</v>
      </c>
      <c r="B1443" t="s">
        <v>1828</v>
      </c>
      <c r="C1443">
        <v>3460</v>
      </c>
      <c r="D1443" t="s">
        <v>1837</v>
      </c>
      <c r="E1443">
        <v>40</v>
      </c>
      <c r="F1443" t="s">
        <v>1842</v>
      </c>
    </row>
    <row r="1444" spans="1:6">
      <c r="A1444">
        <v>320</v>
      </c>
      <c r="B1444" t="s">
        <v>1828</v>
      </c>
      <c r="C1444">
        <v>3460</v>
      </c>
      <c r="D1444" t="s">
        <v>1837</v>
      </c>
      <c r="E1444">
        <v>50</v>
      </c>
      <c r="F1444" t="s">
        <v>1843</v>
      </c>
    </row>
    <row r="1445" spans="1:6">
      <c r="A1445">
        <v>320</v>
      </c>
      <c r="B1445" t="s">
        <v>1828</v>
      </c>
      <c r="C1445">
        <v>3460</v>
      </c>
      <c r="D1445" t="s">
        <v>1837</v>
      </c>
      <c r="E1445">
        <v>60</v>
      </c>
      <c r="F1445" t="s">
        <v>1844</v>
      </c>
    </row>
    <row r="1446" spans="1:6">
      <c r="A1446">
        <v>320</v>
      </c>
      <c r="B1446" t="s">
        <v>1828</v>
      </c>
      <c r="C1446">
        <v>3460</v>
      </c>
      <c r="D1446" t="s">
        <v>1837</v>
      </c>
      <c r="E1446">
        <v>70</v>
      </c>
      <c r="F1446" t="s">
        <v>1845</v>
      </c>
    </row>
    <row r="1447" spans="1:6">
      <c r="A1447">
        <v>320</v>
      </c>
      <c r="B1447" t="s">
        <v>1828</v>
      </c>
      <c r="C1447">
        <v>3460</v>
      </c>
      <c r="D1447" t="s">
        <v>1837</v>
      </c>
      <c r="E1447">
        <v>80</v>
      </c>
      <c r="F1447" t="s">
        <v>1846</v>
      </c>
    </row>
    <row r="1448" spans="1:6">
      <c r="A1448">
        <v>320</v>
      </c>
      <c r="B1448" t="s">
        <v>1828</v>
      </c>
      <c r="C1448">
        <v>3460</v>
      </c>
      <c r="D1448" t="s">
        <v>1837</v>
      </c>
      <c r="E1448">
        <v>90</v>
      </c>
      <c r="F1448" t="s">
        <v>1847</v>
      </c>
    </row>
    <row r="1449" spans="1:6">
      <c r="A1449">
        <v>320</v>
      </c>
      <c r="B1449" t="s">
        <v>1828</v>
      </c>
      <c r="C1449">
        <v>3460</v>
      </c>
      <c r="D1449" t="s">
        <v>1837</v>
      </c>
      <c r="E1449">
        <v>100</v>
      </c>
      <c r="F1449" t="s">
        <v>1848</v>
      </c>
    </row>
    <row r="1450" spans="1:6">
      <c r="A1450">
        <v>320</v>
      </c>
      <c r="B1450" t="s">
        <v>1828</v>
      </c>
      <c r="C1450">
        <v>3460</v>
      </c>
      <c r="D1450" t="s">
        <v>1837</v>
      </c>
      <c r="E1450">
        <v>855</v>
      </c>
      <c r="F1450" t="s">
        <v>1849</v>
      </c>
    </row>
    <row r="1451" spans="1:6">
      <c r="A1451">
        <v>320</v>
      </c>
      <c r="B1451" t="s">
        <v>1828</v>
      </c>
      <c r="C1451">
        <v>3480</v>
      </c>
      <c r="D1451" t="s">
        <v>1850</v>
      </c>
      <c r="E1451">
        <v>10</v>
      </c>
      <c r="F1451" t="s">
        <v>1851</v>
      </c>
    </row>
    <row r="1452" spans="1:6">
      <c r="A1452">
        <v>320</v>
      </c>
      <c r="B1452" t="s">
        <v>1828</v>
      </c>
      <c r="C1452">
        <v>3480</v>
      </c>
      <c r="D1452" t="s">
        <v>1850</v>
      </c>
      <c r="E1452">
        <v>15</v>
      </c>
      <c r="F1452" t="s">
        <v>1852</v>
      </c>
    </row>
    <row r="1453" spans="1:6">
      <c r="A1453">
        <v>320</v>
      </c>
      <c r="B1453" t="s">
        <v>1828</v>
      </c>
      <c r="C1453">
        <v>3480</v>
      </c>
      <c r="D1453" t="s">
        <v>1850</v>
      </c>
      <c r="E1453">
        <v>20</v>
      </c>
      <c r="F1453" t="s">
        <v>1853</v>
      </c>
    </row>
    <row r="1454" spans="1:6">
      <c r="A1454">
        <v>320</v>
      </c>
      <c r="B1454" t="s">
        <v>1828</v>
      </c>
      <c r="C1454">
        <v>3480</v>
      </c>
      <c r="D1454" t="s">
        <v>1850</v>
      </c>
      <c r="E1454">
        <v>25</v>
      </c>
      <c r="F1454" t="s">
        <v>1854</v>
      </c>
    </row>
    <row r="1455" spans="1:6">
      <c r="A1455">
        <v>320</v>
      </c>
      <c r="B1455" t="s">
        <v>1828</v>
      </c>
      <c r="C1455">
        <v>3480</v>
      </c>
      <c r="D1455" t="s">
        <v>1850</v>
      </c>
      <c r="E1455">
        <v>30</v>
      </c>
      <c r="F1455" t="s">
        <v>1855</v>
      </c>
    </row>
    <row r="1456" spans="1:6">
      <c r="A1456">
        <v>320</v>
      </c>
      <c r="B1456" t="s">
        <v>1828</v>
      </c>
      <c r="C1456">
        <v>3480</v>
      </c>
      <c r="D1456" t="s">
        <v>1850</v>
      </c>
      <c r="E1456">
        <v>35</v>
      </c>
      <c r="F1456" t="s">
        <v>1856</v>
      </c>
    </row>
    <row r="1457" spans="1:6">
      <c r="A1457">
        <v>320</v>
      </c>
      <c r="B1457" t="s">
        <v>1828</v>
      </c>
      <c r="C1457">
        <v>3480</v>
      </c>
      <c r="D1457" t="s">
        <v>1850</v>
      </c>
      <c r="E1457">
        <v>40</v>
      </c>
      <c r="F1457" t="s">
        <v>1857</v>
      </c>
    </row>
    <row r="1458" spans="1:6">
      <c r="A1458">
        <v>320</v>
      </c>
      <c r="B1458" t="s">
        <v>1828</v>
      </c>
      <c r="C1458">
        <v>3480</v>
      </c>
      <c r="D1458" t="s">
        <v>1850</v>
      </c>
      <c r="E1458">
        <v>45</v>
      </c>
      <c r="F1458" t="s">
        <v>1858</v>
      </c>
    </row>
    <row r="1459" spans="1:6">
      <c r="A1459">
        <v>320</v>
      </c>
      <c r="B1459" t="s">
        <v>1828</v>
      </c>
      <c r="C1459">
        <v>3480</v>
      </c>
      <c r="D1459" t="s">
        <v>1850</v>
      </c>
      <c r="E1459">
        <v>50</v>
      </c>
      <c r="F1459" t="s">
        <v>1859</v>
      </c>
    </row>
    <row r="1460" spans="1:6">
      <c r="A1460">
        <v>320</v>
      </c>
      <c r="B1460" t="s">
        <v>1828</v>
      </c>
      <c r="C1460">
        <v>3480</v>
      </c>
      <c r="D1460" t="s">
        <v>1850</v>
      </c>
      <c r="E1460">
        <v>55</v>
      </c>
      <c r="F1460" t="s">
        <v>1860</v>
      </c>
    </row>
    <row r="1461" spans="1:6">
      <c r="A1461">
        <v>320</v>
      </c>
      <c r="B1461" t="s">
        <v>1828</v>
      </c>
      <c r="C1461">
        <v>3480</v>
      </c>
      <c r="D1461" t="s">
        <v>1850</v>
      </c>
      <c r="E1461">
        <v>60</v>
      </c>
      <c r="F1461" t="s">
        <v>1861</v>
      </c>
    </row>
    <row r="1462" spans="1:6">
      <c r="A1462">
        <v>320</v>
      </c>
      <c r="B1462" t="s">
        <v>1828</v>
      </c>
      <c r="C1462">
        <v>3480</v>
      </c>
      <c r="D1462" t="s">
        <v>1850</v>
      </c>
      <c r="E1462">
        <v>70</v>
      </c>
      <c r="F1462" t="s">
        <v>1862</v>
      </c>
    </row>
    <row r="1463" spans="1:6">
      <c r="A1463">
        <v>320</v>
      </c>
      <c r="B1463" t="s">
        <v>1828</v>
      </c>
      <c r="C1463">
        <v>3480</v>
      </c>
      <c r="D1463" t="s">
        <v>1850</v>
      </c>
      <c r="E1463">
        <v>75</v>
      </c>
      <c r="F1463" t="s">
        <v>1863</v>
      </c>
    </row>
    <row r="1464" spans="1:6">
      <c r="A1464">
        <v>320</v>
      </c>
      <c r="B1464" t="s">
        <v>1828</v>
      </c>
      <c r="C1464">
        <v>3480</v>
      </c>
      <c r="D1464" t="s">
        <v>1850</v>
      </c>
      <c r="E1464">
        <v>899</v>
      </c>
      <c r="F1464" t="s">
        <v>1864</v>
      </c>
    </row>
    <row r="1465" spans="1:6">
      <c r="A1465">
        <v>320</v>
      </c>
      <c r="B1465" t="s">
        <v>1828</v>
      </c>
      <c r="C1465">
        <v>3480</v>
      </c>
      <c r="D1465" t="s">
        <v>1850</v>
      </c>
      <c r="E1465">
        <v>910</v>
      </c>
      <c r="F1465" t="s">
        <v>1865</v>
      </c>
    </row>
    <row r="1466" spans="1:6">
      <c r="A1466">
        <v>320</v>
      </c>
      <c r="B1466" t="s">
        <v>1828</v>
      </c>
      <c r="C1466">
        <v>3500</v>
      </c>
      <c r="D1466" t="s">
        <v>1866</v>
      </c>
      <c r="E1466">
        <v>70</v>
      </c>
      <c r="F1466" t="s">
        <v>1867</v>
      </c>
    </row>
    <row r="1467" spans="1:6">
      <c r="A1467">
        <v>320</v>
      </c>
      <c r="B1467" t="s">
        <v>1828</v>
      </c>
      <c r="C1467">
        <v>3520</v>
      </c>
      <c r="D1467" t="s">
        <v>1868</v>
      </c>
      <c r="E1467">
        <v>10</v>
      </c>
      <c r="F1467" t="s">
        <v>1869</v>
      </c>
    </row>
    <row r="1468" spans="1:6">
      <c r="A1468">
        <v>320</v>
      </c>
      <c r="B1468" t="s">
        <v>1828</v>
      </c>
      <c r="C1468">
        <v>3520</v>
      </c>
      <c r="D1468" t="s">
        <v>1868</v>
      </c>
      <c r="E1468">
        <v>20</v>
      </c>
      <c r="F1468" t="s">
        <v>1870</v>
      </c>
    </row>
    <row r="1469" spans="1:6">
      <c r="A1469">
        <v>320</v>
      </c>
      <c r="B1469" t="s">
        <v>1828</v>
      </c>
      <c r="C1469">
        <v>3540</v>
      </c>
      <c r="D1469" t="s">
        <v>1871</v>
      </c>
      <c r="E1469">
        <v>10</v>
      </c>
      <c r="F1469" t="s">
        <v>1872</v>
      </c>
    </row>
    <row r="1470" spans="1:6">
      <c r="A1470">
        <v>320</v>
      </c>
      <c r="B1470" t="s">
        <v>1828</v>
      </c>
      <c r="C1470">
        <v>3540</v>
      </c>
      <c r="D1470" t="s">
        <v>1871</v>
      </c>
      <c r="E1470">
        <v>20</v>
      </c>
      <c r="F1470" t="s">
        <v>1873</v>
      </c>
    </row>
    <row r="1471" spans="1:6">
      <c r="A1471">
        <v>320</v>
      </c>
      <c r="B1471" t="s">
        <v>1828</v>
      </c>
      <c r="C1471">
        <v>3540</v>
      </c>
      <c r="D1471" t="s">
        <v>1871</v>
      </c>
      <c r="E1471">
        <v>30</v>
      </c>
      <c r="F1471" t="s">
        <v>1874</v>
      </c>
    </row>
    <row r="1472" spans="1:6">
      <c r="A1472">
        <v>320</v>
      </c>
      <c r="B1472" t="s">
        <v>1828</v>
      </c>
      <c r="C1472">
        <v>3540</v>
      </c>
      <c r="D1472" t="s">
        <v>1871</v>
      </c>
      <c r="E1472">
        <v>40</v>
      </c>
      <c r="F1472" t="s">
        <v>1875</v>
      </c>
    </row>
    <row r="1473" spans="1:6">
      <c r="A1473">
        <v>320</v>
      </c>
      <c r="B1473" t="s">
        <v>1828</v>
      </c>
      <c r="C1473">
        <v>3560</v>
      </c>
      <c r="D1473" t="s">
        <v>1876</v>
      </c>
      <c r="E1473">
        <v>10</v>
      </c>
      <c r="F1473" t="s">
        <v>1877</v>
      </c>
    </row>
    <row r="1474" spans="1:6">
      <c r="A1474">
        <v>320</v>
      </c>
      <c r="B1474" t="s">
        <v>1828</v>
      </c>
      <c r="C1474">
        <v>3580</v>
      </c>
      <c r="D1474" t="s">
        <v>1878</v>
      </c>
      <c r="E1474">
        <v>10</v>
      </c>
      <c r="F1474" t="s">
        <v>1879</v>
      </c>
    </row>
    <row r="1475" spans="1:6">
      <c r="A1475">
        <v>320</v>
      </c>
      <c r="B1475" t="s">
        <v>1828</v>
      </c>
      <c r="C1475">
        <v>3580</v>
      </c>
      <c r="D1475" t="s">
        <v>1878</v>
      </c>
      <c r="E1475">
        <v>20</v>
      </c>
      <c r="F1475" t="s">
        <v>1880</v>
      </c>
    </row>
    <row r="1476" spans="1:6">
      <c r="A1476">
        <v>320</v>
      </c>
      <c r="B1476" t="s">
        <v>1828</v>
      </c>
      <c r="C1476">
        <v>3580</v>
      </c>
      <c r="D1476" t="s">
        <v>1878</v>
      </c>
      <c r="E1476">
        <v>30</v>
      </c>
      <c r="F1476" t="s">
        <v>1881</v>
      </c>
    </row>
    <row r="1477" spans="1:6">
      <c r="A1477">
        <v>320</v>
      </c>
      <c r="B1477" t="s">
        <v>1828</v>
      </c>
      <c r="C1477">
        <v>3580</v>
      </c>
      <c r="D1477" t="s">
        <v>1878</v>
      </c>
      <c r="E1477">
        <v>40</v>
      </c>
      <c r="F1477" t="s">
        <v>1882</v>
      </c>
    </row>
    <row r="1478" spans="1:6">
      <c r="A1478">
        <v>320</v>
      </c>
      <c r="B1478" t="s">
        <v>1828</v>
      </c>
      <c r="C1478">
        <v>3600</v>
      </c>
      <c r="D1478" t="s">
        <v>1883</v>
      </c>
      <c r="E1478">
        <v>10</v>
      </c>
      <c r="F1478" t="s">
        <v>1884</v>
      </c>
    </row>
    <row r="1479" spans="1:6">
      <c r="A1479">
        <v>320</v>
      </c>
      <c r="B1479" t="s">
        <v>1828</v>
      </c>
      <c r="C1479">
        <v>3600</v>
      </c>
      <c r="D1479" t="s">
        <v>1883</v>
      </c>
      <c r="E1479">
        <v>20</v>
      </c>
      <c r="F1479" t="s">
        <v>1885</v>
      </c>
    </row>
    <row r="1480" spans="1:6">
      <c r="A1480">
        <v>320</v>
      </c>
      <c r="B1480" t="s">
        <v>1828</v>
      </c>
      <c r="C1480">
        <v>3600</v>
      </c>
      <c r="D1480" t="s">
        <v>1883</v>
      </c>
      <c r="E1480">
        <v>899</v>
      </c>
      <c r="F1480" t="s">
        <v>1886</v>
      </c>
    </row>
    <row r="1481" spans="1:6">
      <c r="A1481">
        <v>320</v>
      </c>
      <c r="B1481" t="s">
        <v>1828</v>
      </c>
      <c r="C1481">
        <v>3620</v>
      </c>
      <c r="D1481" t="s">
        <v>1887</v>
      </c>
      <c r="E1481">
        <v>10</v>
      </c>
      <c r="F1481" t="s">
        <v>1888</v>
      </c>
    </row>
    <row r="1482" spans="1:6">
      <c r="A1482">
        <v>320</v>
      </c>
      <c r="B1482" t="s">
        <v>1828</v>
      </c>
      <c r="C1482">
        <v>3620</v>
      </c>
      <c r="D1482" t="s">
        <v>1887</v>
      </c>
      <c r="E1482">
        <v>20</v>
      </c>
      <c r="F1482" t="s">
        <v>1889</v>
      </c>
    </row>
    <row r="1483" spans="1:6">
      <c r="A1483">
        <v>320</v>
      </c>
      <c r="B1483" t="s">
        <v>1828</v>
      </c>
      <c r="C1483">
        <v>3620</v>
      </c>
      <c r="D1483" t="s">
        <v>1887</v>
      </c>
      <c r="E1483">
        <v>30</v>
      </c>
      <c r="F1483" t="s">
        <v>1890</v>
      </c>
    </row>
    <row r="1484" spans="1:6">
      <c r="A1484">
        <v>320</v>
      </c>
      <c r="B1484" t="s">
        <v>1828</v>
      </c>
      <c r="C1484">
        <v>3620</v>
      </c>
      <c r="D1484" t="s">
        <v>1887</v>
      </c>
      <c r="E1484">
        <v>40</v>
      </c>
      <c r="F1484" t="s">
        <v>1891</v>
      </c>
    </row>
    <row r="1485" spans="1:6">
      <c r="A1485">
        <v>320</v>
      </c>
      <c r="B1485" t="s">
        <v>1828</v>
      </c>
      <c r="C1485">
        <v>3620</v>
      </c>
      <c r="D1485" t="s">
        <v>1887</v>
      </c>
      <c r="E1485">
        <v>60</v>
      </c>
      <c r="F1485" t="s">
        <v>1892</v>
      </c>
    </row>
    <row r="1486" spans="1:6">
      <c r="A1486">
        <v>320</v>
      </c>
      <c r="B1486" t="s">
        <v>1828</v>
      </c>
      <c r="C1486">
        <v>3620</v>
      </c>
      <c r="D1486" t="s">
        <v>1887</v>
      </c>
      <c r="E1486">
        <v>910</v>
      </c>
      <c r="F1486" t="s">
        <v>1893</v>
      </c>
    </row>
    <row r="1487" spans="1:6">
      <c r="A1487">
        <v>320</v>
      </c>
      <c r="B1487" t="s">
        <v>1828</v>
      </c>
      <c r="C1487">
        <v>3640</v>
      </c>
      <c r="D1487" t="s">
        <v>1894</v>
      </c>
      <c r="E1487">
        <v>10</v>
      </c>
      <c r="F1487" t="s">
        <v>1895</v>
      </c>
    </row>
    <row r="1488" spans="1:6">
      <c r="A1488">
        <v>320</v>
      </c>
      <c r="B1488" t="s">
        <v>1828</v>
      </c>
      <c r="C1488">
        <v>3640</v>
      </c>
      <c r="D1488" t="s">
        <v>1894</v>
      </c>
      <c r="E1488">
        <v>20</v>
      </c>
      <c r="F1488" t="s">
        <v>1896</v>
      </c>
    </row>
    <row r="1489" spans="1:6">
      <c r="A1489">
        <v>320</v>
      </c>
      <c r="B1489" t="s">
        <v>1828</v>
      </c>
      <c r="C1489">
        <v>3660</v>
      </c>
      <c r="D1489" t="s">
        <v>1897</v>
      </c>
      <c r="E1489">
        <v>10</v>
      </c>
      <c r="F1489" t="s">
        <v>1898</v>
      </c>
    </row>
    <row r="1490" spans="1:6">
      <c r="A1490">
        <v>320</v>
      </c>
      <c r="B1490" t="s">
        <v>1828</v>
      </c>
      <c r="C1490">
        <v>3680</v>
      </c>
      <c r="D1490" t="s">
        <v>1899</v>
      </c>
      <c r="E1490">
        <v>20</v>
      </c>
      <c r="F1490" t="s">
        <v>1900</v>
      </c>
    </row>
    <row r="1491" spans="1:6">
      <c r="A1491">
        <v>320</v>
      </c>
      <c r="B1491" t="s">
        <v>1828</v>
      </c>
      <c r="C1491">
        <v>3680</v>
      </c>
      <c r="D1491" t="s">
        <v>1899</v>
      </c>
      <c r="E1491">
        <v>25</v>
      </c>
      <c r="F1491" t="s">
        <v>1901</v>
      </c>
    </row>
    <row r="1492" spans="1:6">
      <c r="A1492">
        <v>320</v>
      </c>
      <c r="B1492" t="s">
        <v>1828</v>
      </c>
      <c r="C1492">
        <v>3680</v>
      </c>
      <c r="D1492" t="s">
        <v>1899</v>
      </c>
      <c r="E1492">
        <v>30</v>
      </c>
      <c r="F1492" t="s">
        <v>1902</v>
      </c>
    </row>
    <row r="1493" spans="1:6">
      <c r="A1493">
        <v>320</v>
      </c>
      <c r="B1493" t="s">
        <v>1828</v>
      </c>
      <c r="C1493">
        <v>3680</v>
      </c>
      <c r="D1493" t="s">
        <v>1899</v>
      </c>
      <c r="E1493">
        <v>35</v>
      </c>
      <c r="F1493" t="s">
        <v>1903</v>
      </c>
    </row>
    <row r="1494" spans="1:6">
      <c r="A1494">
        <v>320</v>
      </c>
      <c r="B1494" t="s">
        <v>1828</v>
      </c>
      <c r="C1494">
        <v>3680</v>
      </c>
      <c r="D1494" t="s">
        <v>1899</v>
      </c>
      <c r="E1494">
        <v>40</v>
      </c>
      <c r="F1494" t="s">
        <v>1904</v>
      </c>
    </row>
    <row r="1495" spans="1:6">
      <c r="A1495">
        <v>320</v>
      </c>
      <c r="B1495" t="s">
        <v>1828</v>
      </c>
      <c r="C1495">
        <v>3680</v>
      </c>
      <c r="D1495" t="s">
        <v>1899</v>
      </c>
      <c r="E1495">
        <v>45</v>
      </c>
      <c r="F1495" t="s">
        <v>1905</v>
      </c>
    </row>
    <row r="1496" spans="1:6">
      <c r="A1496">
        <v>320</v>
      </c>
      <c r="B1496" t="s">
        <v>1828</v>
      </c>
      <c r="C1496">
        <v>3680</v>
      </c>
      <c r="D1496" t="s">
        <v>1899</v>
      </c>
      <c r="E1496">
        <v>55</v>
      </c>
      <c r="F1496" t="s">
        <v>1906</v>
      </c>
    </row>
    <row r="1497" spans="1:6">
      <c r="A1497">
        <v>320</v>
      </c>
      <c r="B1497" t="s">
        <v>1828</v>
      </c>
      <c r="C1497">
        <v>3680</v>
      </c>
      <c r="D1497" t="s">
        <v>1899</v>
      </c>
      <c r="E1497">
        <v>60</v>
      </c>
      <c r="F1497" t="s">
        <v>1907</v>
      </c>
    </row>
    <row r="1498" spans="1:6">
      <c r="A1498">
        <v>320</v>
      </c>
      <c r="B1498" t="s">
        <v>1828</v>
      </c>
      <c r="C1498">
        <v>3680</v>
      </c>
      <c r="D1498" t="s">
        <v>1899</v>
      </c>
      <c r="E1498">
        <v>65</v>
      </c>
      <c r="F1498" t="s">
        <v>1908</v>
      </c>
    </row>
    <row r="1499" spans="1:6">
      <c r="A1499">
        <v>320</v>
      </c>
      <c r="B1499" t="s">
        <v>1828</v>
      </c>
      <c r="C1499">
        <v>3680</v>
      </c>
      <c r="D1499" t="s">
        <v>1899</v>
      </c>
      <c r="E1499">
        <v>70</v>
      </c>
      <c r="F1499" t="s">
        <v>1909</v>
      </c>
    </row>
    <row r="1500" spans="1:6">
      <c r="A1500">
        <v>320</v>
      </c>
      <c r="B1500" t="s">
        <v>1828</v>
      </c>
      <c r="C1500">
        <v>3700</v>
      </c>
      <c r="D1500" t="s">
        <v>1910</v>
      </c>
      <c r="E1500">
        <v>10</v>
      </c>
      <c r="F1500" t="s">
        <v>1911</v>
      </c>
    </row>
    <row r="1501" spans="1:6">
      <c r="A1501">
        <v>320</v>
      </c>
      <c r="B1501" t="s">
        <v>1828</v>
      </c>
      <c r="C1501">
        <v>3710</v>
      </c>
      <c r="D1501" t="s">
        <v>1912</v>
      </c>
      <c r="E1501">
        <v>10</v>
      </c>
      <c r="F1501" t="s">
        <v>1913</v>
      </c>
    </row>
    <row r="1502" spans="1:6">
      <c r="A1502">
        <v>320</v>
      </c>
      <c r="B1502" t="s">
        <v>1828</v>
      </c>
      <c r="C1502">
        <v>3710</v>
      </c>
      <c r="D1502" t="s">
        <v>1912</v>
      </c>
      <c r="E1502">
        <v>20</v>
      </c>
      <c r="F1502" t="s">
        <v>1914</v>
      </c>
    </row>
    <row r="1503" spans="1:6">
      <c r="A1503">
        <v>320</v>
      </c>
      <c r="B1503" t="s">
        <v>1828</v>
      </c>
      <c r="C1503">
        <v>3710</v>
      </c>
      <c r="D1503" t="s">
        <v>1912</v>
      </c>
      <c r="E1503">
        <v>30</v>
      </c>
      <c r="F1503" t="s">
        <v>1915</v>
      </c>
    </row>
    <row r="1504" spans="1:6">
      <c r="A1504">
        <v>320</v>
      </c>
      <c r="B1504" t="s">
        <v>1828</v>
      </c>
      <c r="C1504">
        <v>3710</v>
      </c>
      <c r="D1504" t="s">
        <v>1912</v>
      </c>
      <c r="E1504">
        <v>40</v>
      </c>
      <c r="F1504" t="s">
        <v>1916</v>
      </c>
    </row>
    <row r="1505" spans="1:6">
      <c r="A1505">
        <v>320</v>
      </c>
      <c r="B1505" t="s">
        <v>1828</v>
      </c>
      <c r="C1505">
        <v>3710</v>
      </c>
      <c r="D1505" t="s">
        <v>1912</v>
      </c>
      <c r="E1505">
        <v>50</v>
      </c>
      <c r="F1505" t="s">
        <v>1917</v>
      </c>
    </row>
    <row r="1506" spans="1:6">
      <c r="A1506">
        <v>320</v>
      </c>
      <c r="B1506" t="s">
        <v>1828</v>
      </c>
      <c r="C1506">
        <v>3720</v>
      </c>
      <c r="D1506" t="s">
        <v>1918</v>
      </c>
      <c r="E1506">
        <v>10</v>
      </c>
      <c r="F1506" t="s">
        <v>1918</v>
      </c>
    </row>
    <row r="1507" spans="1:6">
      <c r="A1507">
        <v>320</v>
      </c>
      <c r="B1507" t="s">
        <v>1828</v>
      </c>
      <c r="C1507">
        <v>3725</v>
      </c>
      <c r="D1507" t="s">
        <v>1919</v>
      </c>
      <c r="E1507">
        <v>10</v>
      </c>
      <c r="F1507" t="s">
        <v>1920</v>
      </c>
    </row>
    <row r="1508" spans="1:6">
      <c r="A1508">
        <v>320</v>
      </c>
      <c r="B1508" t="s">
        <v>1828</v>
      </c>
      <c r="C1508">
        <v>3725</v>
      </c>
      <c r="D1508" t="s">
        <v>1919</v>
      </c>
      <c r="E1508">
        <v>20</v>
      </c>
      <c r="F1508" t="s">
        <v>1921</v>
      </c>
    </row>
    <row r="1509" spans="1:6">
      <c r="A1509">
        <v>320</v>
      </c>
      <c r="B1509" t="s">
        <v>1828</v>
      </c>
      <c r="C1509">
        <v>3725</v>
      </c>
      <c r="D1509" t="s">
        <v>1919</v>
      </c>
      <c r="E1509">
        <v>30</v>
      </c>
      <c r="F1509" t="s">
        <v>1922</v>
      </c>
    </row>
    <row r="1510" spans="1:6">
      <c r="A1510">
        <v>320</v>
      </c>
      <c r="B1510" t="s">
        <v>1828</v>
      </c>
      <c r="C1510">
        <v>3725</v>
      </c>
      <c r="D1510" t="s">
        <v>1919</v>
      </c>
      <c r="E1510">
        <v>40</v>
      </c>
      <c r="F1510" t="s">
        <v>1923</v>
      </c>
    </row>
    <row r="1511" spans="1:6">
      <c r="A1511">
        <v>320</v>
      </c>
      <c r="B1511" t="s">
        <v>1828</v>
      </c>
      <c r="C1511">
        <v>3725</v>
      </c>
      <c r="D1511" t="s">
        <v>1919</v>
      </c>
      <c r="E1511">
        <v>50</v>
      </c>
      <c r="F1511" t="s">
        <v>1924</v>
      </c>
    </row>
    <row r="1512" spans="1:6">
      <c r="A1512">
        <v>320</v>
      </c>
      <c r="B1512" t="s">
        <v>1828</v>
      </c>
      <c r="C1512">
        <v>3725</v>
      </c>
      <c r="D1512" t="s">
        <v>1919</v>
      </c>
      <c r="E1512">
        <v>60</v>
      </c>
      <c r="F1512" t="s">
        <v>1925</v>
      </c>
    </row>
    <row r="1513" spans="1:6">
      <c r="A1513">
        <v>320</v>
      </c>
      <c r="B1513" t="s">
        <v>1828</v>
      </c>
      <c r="C1513">
        <v>3730</v>
      </c>
      <c r="D1513" t="s">
        <v>1926</v>
      </c>
      <c r="E1513">
        <v>10</v>
      </c>
      <c r="F1513" t="s">
        <v>1927</v>
      </c>
    </row>
    <row r="1514" spans="1:6">
      <c r="A1514">
        <v>320</v>
      </c>
      <c r="B1514" t="s">
        <v>1828</v>
      </c>
      <c r="C1514">
        <v>3730</v>
      </c>
      <c r="D1514" t="s">
        <v>1926</v>
      </c>
      <c r="E1514">
        <v>20</v>
      </c>
      <c r="F1514" t="s">
        <v>1928</v>
      </c>
    </row>
    <row r="1515" spans="1:6">
      <c r="A1515">
        <v>320</v>
      </c>
      <c r="B1515" t="s">
        <v>1828</v>
      </c>
      <c r="C1515">
        <v>3730</v>
      </c>
      <c r="D1515" t="s">
        <v>1926</v>
      </c>
      <c r="E1515">
        <v>30</v>
      </c>
      <c r="F1515" t="s">
        <v>1929</v>
      </c>
    </row>
    <row r="1516" spans="1:6">
      <c r="A1516">
        <v>320</v>
      </c>
      <c r="B1516" t="s">
        <v>1828</v>
      </c>
      <c r="C1516">
        <v>3730</v>
      </c>
      <c r="D1516" t="s">
        <v>1926</v>
      </c>
      <c r="E1516">
        <v>40</v>
      </c>
      <c r="F1516" t="s">
        <v>1930</v>
      </c>
    </row>
    <row r="1517" spans="1:6">
      <c r="A1517">
        <v>320</v>
      </c>
      <c r="B1517" t="s">
        <v>1828</v>
      </c>
      <c r="C1517">
        <v>3730</v>
      </c>
      <c r="D1517" t="s">
        <v>1926</v>
      </c>
      <c r="E1517">
        <v>50</v>
      </c>
      <c r="F1517" t="s">
        <v>1931</v>
      </c>
    </row>
    <row r="1518" spans="1:6">
      <c r="A1518">
        <v>320</v>
      </c>
      <c r="B1518" t="s">
        <v>1828</v>
      </c>
      <c r="C1518">
        <v>3730</v>
      </c>
      <c r="D1518" t="s">
        <v>1926</v>
      </c>
      <c r="E1518">
        <v>60</v>
      </c>
      <c r="F1518" t="s">
        <v>1932</v>
      </c>
    </row>
    <row r="1519" spans="1:6">
      <c r="A1519">
        <v>320</v>
      </c>
      <c r="B1519" t="s">
        <v>1828</v>
      </c>
      <c r="C1519">
        <v>3730</v>
      </c>
      <c r="D1519" t="s">
        <v>1926</v>
      </c>
      <c r="E1519">
        <v>70</v>
      </c>
      <c r="F1519" t="s">
        <v>1933</v>
      </c>
    </row>
    <row r="1520" spans="1:6">
      <c r="A1520">
        <v>320</v>
      </c>
      <c r="B1520" t="s">
        <v>1828</v>
      </c>
      <c r="C1520">
        <v>3740</v>
      </c>
      <c r="D1520" t="s">
        <v>1934</v>
      </c>
      <c r="E1520">
        <v>10</v>
      </c>
      <c r="F1520" t="s">
        <v>1935</v>
      </c>
    </row>
    <row r="1521" spans="1:6">
      <c r="A1521">
        <v>320</v>
      </c>
      <c r="B1521" t="s">
        <v>1828</v>
      </c>
      <c r="C1521">
        <v>3740</v>
      </c>
      <c r="D1521" t="s">
        <v>1934</v>
      </c>
      <c r="E1521">
        <v>15</v>
      </c>
      <c r="F1521" t="s">
        <v>1936</v>
      </c>
    </row>
    <row r="1522" spans="1:6">
      <c r="A1522">
        <v>320</v>
      </c>
      <c r="B1522" t="s">
        <v>1828</v>
      </c>
      <c r="C1522">
        <v>3740</v>
      </c>
      <c r="D1522" t="s">
        <v>1934</v>
      </c>
      <c r="E1522">
        <v>20</v>
      </c>
      <c r="F1522" t="s">
        <v>1937</v>
      </c>
    </row>
    <row r="1523" spans="1:6">
      <c r="A1523">
        <v>320</v>
      </c>
      <c r="B1523" t="s">
        <v>1828</v>
      </c>
      <c r="C1523">
        <v>3740</v>
      </c>
      <c r="D1523" t="s">
        <v>1934</v>
      </c>
      <c r="E1523">
        <v>25</v>
      </c>
      <c r="F1523" t="s">
        <v>1938</v>
      </c>
    </row>
    <row r="1524" spans="1:6">
      <c r="A1524">
        <v>320</v>
      </c>
      <c r="B1524" t="s">
        <v>1828</v>
      </c>
      <c r="C1524">
        <v>3740</v>
      </c>
      <c r="D1524" t="s">
        <v>1934</v>
      </c>
      <c r="E1524">
        <v>30</v>
      </c>
      <c r="F1524" t="s">
        <v>1939</v>
      </c>
    </row>
    <row r="1525" spans="1:6">
      <c r="A1525">
        <v>320</v>
      </c>
      <c r="B1525" t="s">
        <v>1828</v>
      </c>
      <c r="C1525">
        <v>3740</v>
      </c>
      <c r="D1525" t="s">
        <v>1934</v>
      </c>
      <c r="E1525">
        <v>40</v>
      </c>
      <c r="F1525" t="s">
        <v>1940</v>
      </c>
    </row>
    <row r="1526" spans="1:6">
      <c r="A1526">
        <v>320</v>
      </c>
      <c r="B1526" t="s">
        <v>1828</v>
      </c>
      <c r="C1526">
        <v>3740</v>
      </c>
      <c r="D1526" t="s">
        <v>1934</v>
      </c>
      <c r="E1526">
        <v>50</v>
      </c>
      <c r="F1526" t="s">
        <v>1941</v>
      </c>
    </row>
    <row r="1527" spans="1:6">
      <c r="A1527">
        <v>320</v>
      </c>
      <c r="B1527" t="s">
        <v>1828</v>
      </c>
      <c r="C1527">
        <v>3740</v>
      </c>
      <c r="D1527" t="s">
        <v>1934</v>
      </c>
      <c r="E1527">
        <v>60</v>
      </c>
      <c r="F1527" t="s">
        <v>1942</v>
      </c>
    </row>
    <row r="1528" spans="1:6">
      <c r="A1528">
        <v>320</v>
      </c>
      <c r="B1528" t="s">
        <v>1828</v>
      </c>
      <c r="C1528">
        <v>3740</v>
      </c>
      <c r="D1528" t="s">
        <v>1934</v>
      </c>
      <c r="E1528">
        <v>70</v>
      </c>
      <c r="F1528" t="s">
        <v>1943</v>
      </c>
    </row>
    <row r="1529" spans="1:6">
      <c r="A1529">
        <v>320</v>
      </c>
      <c r="B1529" t="s">
        <v>1828</v>
      </c>
      <c r="C1529">
        <v>3740</v>
      </c>
      <c r="D1529" t="s">
        <v>1934</v>
      </c>
      <c r="E1529">
        <v>80</v>
      </c>
      <c r="F1529" t="s">
        <v>1944</v>
      </c>
    </row>
    <row r="1530" spans="1:6">
      <c r="A1530">
        <v>320</v>
      </c>
      <c r="B1530" t="s">
        <v>1828</v>
      </c>
      <c r="C1530">
        <v>3740</v>
      </c>
      <c r="D1530" t="s">
        <v>1934</v>
      </c>
      <c r="E1530">
        <v>910</v>
      </c>
      <c r="F1530" t="s">
        <v>1945</v>
      </c>
    </row>
    <row r="1531" spans="1:6">
      <c r="A1531">
        <v>320</v>
      </c>
      <c r="B1531" t="s">
        <v>1828</v>
      </c>
      <c r="C1531">
        <v>3750</v>
      </c>
      <c r="D1531" t="s">
        <v>1946</v>
      </c>
      <c r="E1531">
        <v>10</v>
      </c>
      <c r="F1531" t="s">
        <v>1947</v>
      </c>
    </row>
    <row r="1532" spans="1:6">
      <c r="A1532">
        <v>320</v>
      </c>
      <c r="B1532" t="s">
        <v>1828</v>
      </c>
      <c r="C1532">
        <v>3750</v>
      </c>
      <c r="D1532" t="s">
        <v>1946</v>
      </c>
      <c r="E1532">
        <v>20</v>
      </c>
      <c r="F1532" t="s">
        <v>1948</v>
      </c>
    </row>
    <row r="1533" spans="1:6">
      <c r="A1533">
        <v>400</v>
      </c>
      <c r="B1533" t="s">
        <v>1949</v>
      </c>
      <c r="C1533">
        <v>3760</v>
      </c>
      <c r="D1533" t="s">
        <v>1950</v>
      </c>
      <c r="E1533">
        <v>1</v>
      </c>
      <c r="F1533" t="s">
        <v>1950</v>
      </c>
    </row>
    <row r="1534" spans="1:6">
      <c r="A1534">
        <v>400</v>
      </c>
      <c r="B1534" t="s">
        <v>1949</v>
      </c>
      <c r="C1534">
        <v>3780</v>
      </c>
      <c r="D1534" t="s">
        <v>1951</v>
      </c>
      <c r="E1534">
        <v>10</v>
      </c>
      <c r="F1534" t="s">
        <v>1952</v>
      </c>
    </row>
    <row r="1535" spans="1:6">
      <c r="A1535">
        <v>400</v>
      </c>
      <c r="B1535" t="s">
        <v>1949</v>
      </c>
      <c r="C1535">
        <v>3780</v>
      </c>
      <c r="D1535" t="s">
        <v>1951</v>
      </c>
      <c r="E1535">
        <v>20</v>
      </c>
      <c r="F1535" t="s">
        <v>1953</v>
      </c>
    </row>
    <row r="1536" spans="1:6">
      <c r="A1536">
        <v>400</v>
      </c>
      <c r="B1536" t="s">
        <v>1949</v>
      </c>
      <c r="C1536">
        <v>3780</v>
      </c>
      <c r="D1536" t="s">
        <v>1951</v>
      </c>
      <c r="E1536">
        <v>30</v>
      </c>
      <c r="F1536" t="s">
        <v>1954</v>
      </c>
    </row>
    <row r="1537" spans="1:6">
      <c r="A1537">
        <v>400</v>
      </c>
      <c r="B1537" t="s">
        <v>1949</v>
      </c>
      <c r="C1537">
        <v>3780</v>
      </c>
      <c r="D1537" t="s">
        <v>1951</v>
      </c>
      <c r="E1537">
        <v>40</v>
      </c>
      <c r="F1537" t="s">
        <v>1955</v>
      </c>
    </row>
    <row r="1538" spans="1:6">
      <c r="A1538">
        <v>400</v>
      </c>
      <c r="B1538" t="s">
        <v>1949</v>
      </c>
      <c r="C1538">
        <v>3780</v>
      </c>
      <c r="D1538" t="s">
        <v>1951</v>
      </c>
      <c r="E1538">
        <v>50</v>
      </c>
      <c r="F1538" t="s">
        <v>1956</v>
      </c>
    </row>
    <row r="1539" spans="1:6">
      <c r="A1539">
        <v>400</v>
      </c>
      <c r="B1539" t="s">
        <v>1949</v>
      </c>
      <c r="C1539">
        <v>3780</v>
      </c>
      <c r="D1539" t="s">
        <v>1951</v>
      </c>
      <c r="E1539">
        <v>60</v>
      </c>
      <c r="F1539" t="s">
        <v>1957</v>
      </c>
    </row>
    <row r="1540" spans="1:6">
      <c r="A1540">
        <v>400</v>
      </c>
      <c r="B1540" t="s">
        <v>1949</v>
      </c>
      <c r="C1540">
        <v>3780</v>
      </c>
      <c r="D1540" t="s">
        <v>1951</v>
      </c>
      <c r="E1540">
        <v>70</v>
      </c>
      <c r="F1540" t="s">
        <v>1958</v>
      </c>
    </row>
    <row r="1541" spans="1:6">
      <c r="A1541">
        <v>400</v>
      </c>
      <c r="B1541" t="s">
        <v>1949</v>
      </c>
      <c r="C1541">
        <v>3780</v>
      </c>
      <c r="D1541" t="s">
        <v>1951</v>
      </c>
      <c r="E1541">
        <v>80</v>
      </c>
      <c r="F1541" t="s">
        <v>1959</v>
      </c>
    </row>
    <row r="1542" spans="1:6">
      <c r="A1542">
        <v>400</v>
      </c>
      <c r="B1542" t="s">
        <v>1949</v>
      </c>
      <c r="C1542">
        <v>3780</v>
      </c>
      <c r="D1542" t="s">
        <v>1951</v>
      </c>
      <c r="E1542">
        <v>90</v>
      </c>
      <c r="F1542" t="s">
        <v>1960</v>
      </c>
    </row>
    <row r="1543" spans="1:6">
      <c r="A1543">
        <v>400</v>
      </c>
      <c r="B1543" t="s">
        <v>1949</v>
      </c>
      <c r="C1543">
        <v>3780</v>
      </c>
      <c r="D1543" t="s">
        <v>1951</v>
      </c>
      <c r="E1543">
        <v>100</v>
      </c>
      <c r="F1543" t="s">
        <v>1961</v>
      </c>
    </row>
    <row r="1544" spans="1:6">
      <c r="A1544">
        <v>400</v>
      </c>
      <c r="B1544" t="s">
        <v>1949</v>
      </c>
      <c r="C1544">
        <v>3780</v>
      </c>
      <c r="D1544" t="s">
        <v>1951</v>
      </c>
      <c r="E1544">
        <v>110</v>
      </c>
      <c r="F1544" t="s">
        <v>1962</v>
      </c>
    </row>
    <row r="1545" spans="1:6">
      <c r="A1545">
        <v>400</v>
      </c>
      <c r="B1545" t="s">
        <v>1949</v>
      </c>
      <c r="C1545">
        <v>3780</v>
      </c>
      <c r="D1545" t="s">
        <v>1951</v>
      </c>
      <c r="E1545">
        <v>120</v>
      </c>
      <c r="F1545" t="s">
        <v>1963</v>
      </c>
    </row>
    <row r="1546" spans="1:6">
      <c r="A1546">
        <v>400</v>
      </c>
      <c r="B1546" t="s">
        <v>1949</v>
      </c>
      <c r="C1546">
        <v>3780</v>
      </c>
      <c r="D1546" t="s">
        <v>1951</v>
      </c>
      <c r="E1546">
        <v>130</v>
      </c>
      <c r="F1546" t="s">
        <v>1964</v>
      </c>
    </row>
    <row r="1547" spans="1:6">
      <c r="A1547">
        <v>400</v>
      </c>
      <c r="B1547" t="s">
        <v>1949</v>
      </c>
      <c r="C1547">
        <v>3780</v>
      </c>
      <c r="D1547" t="s">
        <v>1951</v>
      </c>
      <c r="E1547">
        <v>140</v>
      </c>
      <c r="F1547" t="s">
        <v>1965</v>
      </c>
    </row>
    <row r="1548" spans="1:6">
      <c r="A1548">
        <v>400</v>
      </c>
      <c r="B1548" t="s">
        <v>1949</v>
      </c>
      <c r="C1548">
        <v>3780</v>
      </c>
      <c r="D1548" t="s">
        <v>1951</v>
      </c>
      <c r="E1548">
        <v>800</v>
      </c>
      <c r="F1548" t="s">
        <v>1966</v>
      </c>
    </row>
    <row r="1549" spans="1:6">
      <c r="A1549">
        <v>400</v>
      </c>
      <c r="B1549" t="s">
        <v>1949</v>
      </c>
      <c r="C1549">
        <v>3780</v>
      </c>
      <c r="D1549" t="s">
        <v>1951</v>
      </c>
      <c r="E1549">
        <v>910</v>
      </c>
      <c r="F1549" t="s">
        <v>1967</v>
      </c>
    </row>
    <row r="1550" spans="1:6">
      <c r="A1550">
        <v>400</v>
      </c>
      <c r="B1550" t="s">
        <v>1949</v>
      </c>
      <c r="C1550">
        <v>3780</v>
      </c>
      <c r="D1550" t="s">
        <v>1951</v>
      </c>
      <c r="E1550">
        <v>995</v>
      </c>
      <c r="F1550" t="s">
        <v>1968</v>
      </c>
    </row>
    <row r="1551" spans="1:6">
      <c r="A1551">
        <v>400</v>
      </c>
      <c r="B1551" t="s">
        <v>1949</v>
      </c>
      <c r="C1551">
        <v>3800</v>
      </c>
      <c r="D1551" t="s">
        <v>1969</v>
      </c>
      <c r="E1551">
        <v>10</v>
      </c>
      <c r="F1551" t="s">
        <v>1970</v>
      </c>
    </row>
    <row r="1552" spans="1:6">
      <c r="A1552">
        <v>400</v>
      </c>
      <c r="B1552" t="s">
        <v>1949</v>
      </c>
      <c r="C1552">
        <v>3820</v>
      </c>
      <c r="D1552" t="s">
        <v>1971</v>
      </c>
      <c r="E1552">
        <v>10</v>
      </c>
      <c r="F1552" t="s">
        <v>1972</v>
      </c>
    </row>
    <row r="1553" spans="1:6">
      <c r="A1553">
        <v>400</v>
      </c>
      <c r="B1553" t="s">
        <v>1949</v>
      </c>
      <c r="C1553">
        <v>3860</v>
      </c>
      <c r="D1553" t="s">
        <v>1973</v>
      </c>
      <c r="E1553">
        <v>10</v>
      </c>
      <c r="F1553" t="s">
        <v>1974</v>
      </c>
    </row>
    <row r="1554" spans="1:6">
      <c r="A1554">
        <v>400</v>
      </c>
      <c r="B1554" t="s">
        <v>1949</v>
      </c>
      <c r="C1554">
        <v>7910</v>
      </c>
      <c r="D1554" t="s">
        <v>1975</v>
      </c>
      <c r="E1554">
        <v>10</v>
      </c>
      <c r="F1554" t="s">
        <v>1975</v>
      </c>
    </row>
    <row r="1555" spans="1:6">
      <c r="A1555">
        <v>410</v>
      </c>
      <c r="B1555" t="s">
        <v>1976</v>
      </c>
      <c r="C1555">
        <v>3880</v>
      </c>
      <c r="D1555" t="s">
        <v>1977</v>
      </c>
      <c r="E1555">
        <v>1</v>
      </c>
      <c r="F1555" t="s">
        <v>1977</v>
      </c>
    </row>
    <row r="1556" spans="1:6">
      <c r="A1556">
        <v>410</v>
      </c>
      <c r="B1556" t="s">
        <v>1976</v>
      </c>
      <c r="C1556">
        <v>3900</v>
      </c>
      <c r="D1556" t="s">
        <v>1974</v>
      </c>
      <c r="E1556">
        <v>10</v>
      </c>
      <c r="F1556" t="s">
        <v>1978</v>
      </c>
    </row>
    <row r="1557" spans="1:6">
      <c r="A1557">
        <v>410</v>
      </c>
      <c r="B1557" t="s">
        <v>1976</v>
      </c>
      <c r="C1557">
        <v>3900</v>
      </c>
      <c r="D1557" t="s">
        <v>1974</v>
      </c>
      <c r="E1557">
        <v>20</v>
      </c>
      <c r="F1557" t="s">
        <v>1979</v>
      </c>
    </row>
    <row r="1558" spans="1:6">
      <c r="A1558">
        <v>410</v>
      </c>
      <c r="B1558" t="s">
        <v>1976</v>
      </c>
      <c r="C1558">
        <v>3900</v>
      </c>
      <c r="D1558" t="s">
        <v>1974</v>
      </c>
      <c r="E1558">
        <v>30</v>
      </c>
      <c r="F1558" t="s">
        <v>1980</v>
      </c>
    </row>
    <row r="1559" spans="1:6">
      <c r="A1559">
        <v>410</v>
      </c>
      <c r="B1559" t="s">
        <v>1976</v>
      </c>
      <c r="C1559">
        <v>3900</v>
      </c>
      <c r="D1559" t="s">
        <v>1974</v>
      </c>
      <c r="E1559">
        <v>35</v>
      </c>
      <c r="F1559" t="s">
        <v>1981</v>
      </c>
    </row>
    <row r="1560" spans="1:6">
      <c r="A1560">
        <v>410</v>
      </c>
      <c r="B1560" t="s">
        <v>1976</v>
      </c>
      <c r="C1560">
        <v>3900</v>
      </c>
      <c r="D1560" t="s">
        <v>1974</v>
      </c>
      <c r="E1560">
        <v>40</v>
      </c>
      <c r="F1560" t="s">
        <v>1982</v>
      </c>
    </row>
    <row r="1561" spans="1:6">
      <c r="A1561">
        <v>410</v>
      </c>
      <c r="B1561" t="s">
        <v>1976</v>
      </c>
      <c r="C1561">
        <v>3900</v>
      </c>
      <c r="D1561" t="s">
        <v>1974</v>
      </c>
      <c r="E1561">
        <v>50</v>
      </c>
      <c r="F1561" t="s">
        <v>1983</v>
      </c>
    </row>
    <row r="1562" spans="1:6">
      <c r="A1562">
        <v>410</v>
      </c>
      <c r="B1562" t="s">
        <v>1976</v>
      </c>
      <c r="C1562">
        <v>3900</v>
      </c>
      <c r="D1562" t="s">
        <v>1974</v>
      </c>
      <c r="E1562">
        <v>60</v>
      </c>
      <c r="F1562" t="s">
        <v>1984</v>
      </c>
    </row>
    <row r="1563" spans="1:6">
      <c r="A1563">
        <v>410</v>
      </c>
      <c r="B1563" t="s">
        <v>1976</v>
      </c>
      <c r="C1563">
        <v>3900</v>
      </c>
      <c r="D1563" t="s">
        <v>1974</v>
      </c>
      <c r="E1563">
        <v>70</v>
      </c>
      <c r="F1563" t="s">
        <v>1985</v>
      </c>
    </row>
    <row r="1564" spans="1:6">
      <c r="A1564">
        <v>410</v>
      </c>
      <c r="B1564" t="s">
        <v>1976</v>
      </c>
      <c r="C1564">
        <v>3900</v>
      </c>
      <c r="D1564" t="s">
        <v>1974</v>
      </c>
      <c r="E1564">
        <v>80</v>
      </c>
      <c r="F1564" t="s">
        <v>1986</v>
      </c>
    </row>
    <row r="1565" spans="1:6">
      <c r="A1565">
        <v>410</v>
      </c>
      <c r="B1565" t="s">
        <v>1976</v>
      </c>
      <c r="C1565">
        <v>3900</v>
      </c>
      <c r="D1565" t="s">
        <v>1974</v>
      </c>
      <c r="E1565">
        <v>800</v>
      </c>
      <c r="F1565" t="s">
        <v>1987</v>
      </c>
    </row>
    <row r="1566" spans="1:6">
      <c r="A1566">
        <v>410</v>
      </c>
      <c r="B1566" t="s">
        <v>1976</v>
      </c>
      <c r="C1566">
        <v>3900</v>
      </c>
      <c r="D1566" t="s">
        <v>1974</v>
      </c>
      <c r="E1566">
        <v>899</v>
      </c>
      <c r="F1566" t="s">
        <v>1988</v>
      </c>
    </row>
    <row r="1567" spans="1:6">
      <c r="A1567">
        <v>410</v>
      </c>
      <c r="B1567" t="s">
        <v>1976</v>
      </c>
      <c r="C1567">
        <v>3920</v>
      </c>
      <c r="D1567" t="s">
        <v>1989</v>
      </c>
      <c r="E1567">
        <v>10</v>
      </c>
      <c r="F1567" t="s">
        <v>1990</v>
      </c>
    </row>
    <row r="1568" spans="1:6">
      <c r="A1568">
        <v>410</v>
      </c>
      <c r="B1568" t="s">
        <v>1976</v>
      </c>
      <c r="C1568">
        <v>3920</v>
      </c>
      <c r="D1568" t="s">
        <v>1989</v>
      </c>
      <c r="E1568">
        <v>20</v>
      </c>
      <c r="F1568" t="s">
        <v>1991</v>
      </c>
    </row>
    <row r="1569" spans="1:6">
      <c r="A1569">
        <v>410</v>
      </c>
      <c r="B1569" t="s">
        <v>1976</v>
      </c>
      <c r="C1569">
        <v>3920</v>
      </c>
      <c r="D1569" t="s">
        <v>1989</v>
      </c>
      <c r="E1569">
        <v>30</v>
      </c>
      <c r="F1569" t="s">
        <v>1992</v>
      </c>
    </row>
    <row r="1570" spans="1:6">
      <c r="A1570">
        <v>410</v>
      </c>
      <c r="B1570" t="s">
        <v>1976</v>
      </c>
      <c r="C1570">
        <v>3920</v>
      </c>
      <c r="D1570" t="s">
        <v>1989</v>
      </c>
      <c r="E1570">
        <v>40</v>
      </c>
      <c r="F1570" t="s">
        <v>1993</v>
      </c>
    </row>
    <row r="1571" spans="1:6">
      <c r="A1571">
        <v>420</v>
      </c>
      <c r="B1571" t="s">
        <v>1994</v>
      </c>
      <c r="C1571">
        <v>3940</v>
      </c>
      <c r="D1571" t="s">
        <v>1995</v>
      </c>
      <c r="E1571">
        <v>1</v>
      </c>
      <c r="F1571" t="s">
        <v>1995</v>
      </c>
    </row>
    <row r="1572" spans="1:6">
      <c r="A1572">
        <v>420</v>
      </c>
      <c r="B1572" t="s">
        <v>1994</v>
      </c>
      <c r="C1572">
        <v>3960</v>
      </c>
      <c r="D1572" t="s">
        <v>1996</v>
      </c>
      <c r="E1572">
        <v>10</v>
      </c>
      <c r="F1572" t="s">
        <v>1997</v>
      </c>
    </row>
    <row r="1573" spans="1:6">
      <c r="A1573">
        <v>420</v>
      </c>
      <c r="B1573" t="s">
        <v>1994</v>
      </c>
      <c r="C1573">
        <v>3960</v>
      </c>
      <c r="D1573" t="s">
        <v>1996</v>
      </c>
      <c r="E1573">
        <v>20</v>
      </c>
      <c r="F1573" t="s">
        <v>1998</v>
      </c>
    </row>
    <row r="1574" spans="1:6">
      <c r="A1574">
        <v>420</v>
      </c>
      <c r="B1574" t="s">
        <v>1994</v>
      </c>
      <c r="C1574">
        <v>3960</v>
      </c>
      <c r="D1574" t="s">
        <v>1996</v>
      </c>
      <c r="E1574">
        <v>30</v>
      </c>
      <c r="F1574" t="s">
        <v>1999</v>
      </c>
    </row>
    <row r="1575" spans="1:6">
      <c r="A1575">
        <v>420</v>
      </c>
      <c r="B1575" t="s">
        <v>1994</v>
      </c>
      <c r="C1575">
        <v>3960</v>
      </c>
      <c r="D1575" t="s">
        <v>1996</v>
      </c>
      <c r="E1575">
        <v>32</v>
      </c>
      <c r="F1575" t="s">
        <v>2000</v>
      </c>
    </row>
    <row r="1576" spans="1:6">
      <c r="A1576">
        <v>420</v>
      </c>
      <c r="B1576" t="s">
        <v>1994</v>
      </c>
      <c r="C1576">
        <v>3960</v>
      </c>
      <c r="D1576" t="s">
        <v>1996</v>
      </c>
      <c r="E1576">
        <v>34</v>
      </c>
      <c r="F1576" t="s">
        <v>2001</v>
      </c>
    </row>
    <row r="1577" spans="1:6">
      <c r="A1577">
        <v>420</v>
      </c>
      <c r="B1577" t="s">
        <v>1994</v>
      </c>
      <c r="C1577">
        <v>3960</v>
      </c>
      <c r="D1577" t="s">
        <v>1996</v>
      </c>
      <c r="E1577">
        <v>36</v>
      </c>
      <c r="F1577" t="s">
        <v>2002</v>
      </c>
    </row>
    <row r="1578" spans="1:6">
      <c r="A1578">
        <v>420</v>
      </c>
      <c r="B1578" t="s">
        <v>1994</v>
      </c>
      <c r="C1578">
        <v>3960</v>
      </c>
      <c r="D1578" t="s">
        <v>1996</v>
      </c>
      <c r="E1578">
        <v>38</v>
      </c>
      <c r="F1578" t="s">
        <v>2003</v>
      </c>
    </row>
    <row r="1579" spans="1:6">
      <c r="A1579">
        <v>420</v>
      </c>
      <c r="B1579" t="s">
        <v>1994</v>
      </c>
      <c r="C1579">
        <v>3960</v>
      </c>
      <c r="D1579" t="s">
        <v>1996</v>
      </c>
      <c r="E1579">
        <v>40</v>
      </c>
      <c r="F1579" t="s">
        <v>2004</v>
      </c>
    </row>
    <row r="1580" spans="1:6">
      <c r="A1580">
        <v>420</v>
      </c>
      <c r="B1580" t="s">
        <v>1994</v>
      </c>
      <c r="C1580">
        <v>3960</v>
      </c>
      <c r="D1580" t="s">
        <v>1996</v>
      </c>
      <c r="E1580">
        <v>60</v>
      </c>
      <c r="F1580" t="s">
        <v>2005</v>
      </c>
    </row>
    <row r="1581" spans="1:6">
      <c r="A1581">
        <v>420</v>
      </c>
      <c r="B1581" t="s">
        <v>1994</v>
      </c>
      <c r="C1581">
        <v>3960</v>
      </c>
      <c r="D1581" t="s">
        <v>1996</v>
      </c>
      <c r="E1581">
        <v>70</v>
      </c>
      <c r="F1581" t="s">
        <v>2006</v>
      </c>
    </row>
    <row r="1582" spans="1:6">
      <c r="A1582">
        <v>420</v>
      </c>
      <c r="B1582" t="s">
        <v>1994</v>
      </c>
      <c r="C1582">
        <v>3960</v>
      </c>
      <c r="D1582" t="s">
        <v>1996</v>
      </c>
      <c r="E1582">
        <v>80</v>
      </c>
      <c r="F1582" t="s">
        <v>2007</v>
      </c>
    </row>
    <row r="1583" spans="1:6">
      <c r="A1583">
        <v>420</v>
      </c>
      <c r="B1583" t="s">
        <v>1994</v>
      </c>
      <c r="C1583">
        <v>3960</v>
      </c>
      <c r="D1583" t="s">
        <v>1996</v>
      </c>
      <c r="E1583">
        <v>90</v>
      </c>
      <c r="F1583" t="s">
        <v>2008</v>
      </c>
    </row>
    <row r="1584" spans="1:6">
      <c r="A1584">
        <v>420</v>
      </c>
      <c r="B1584" t="s">
        <v>1994</v>
      </c>
      <c r="C1584">
        <v>3960</v>
      </c>
      <c r="D1584" t="s">
        <v>1996</v>
      </c>
      <c r="E1584">
        <v>910</v>
      </c>
      <c r="F1584" t="s">
        <v>2009</v>
      </c>
    </row>
    <row r="1585" spans="1:6">
      <c r="A1585">
        <v>420</v>
      </c>
      <c r="B1585" t="s">
        <v>1994</v>
      </c>
      <c r="C1585">
        <v>3980</v>
      </c>
      <c r="D1585" t="s">
        <v>2010</v>
      </c>
      <c r="E1585">
        <v>10</v>
      </c>
      <c r="F1585" t="s">
        <v>2011</v>
      </c>
    </row>
    <row r="1586" spans="1:6">
      <c r="A1586">
        <v>420</v>
      </c>
      <c r="B1586" t="s">
        <v>1994</v>
      </c>
      <c r="C1586">
        <v>3980</v>
      </c>
      <c r="D1586" t="s">
        <v>2010</v>
      </c>
      <c r="E1586">
        <v>20</v>
      </c>
      <c r="F1586" t="s">
        <v>2012</v>
      </c>
    </row>
    <row r="1587" spans="1:6">
      <c r="A1587">
        <v>420</v>
      </c>
      <c r="B1587" t="s">
        <v>1994</v>
      </c>
      <c r="C1587">
        <v>9924</v>
      </c>
      <c r="D1587" t="s">
        <v>2013</v>
      </c>
      <c r="E1587">
        <v>1</v>
      </c>
      <c r="F1587" t="s">
        <v>2013</v>
      </c>
    </row>
    <row r="1588" spans="1:6">
      <c r="A1588">
        <v>500</v>
      </c>
      <c r="B1588" t="s">
        <v>2014</v>
      </c>
      <c r="C1588">
        <v>4000</v>
      </c>
      <c r="D1588" t="s">
        <v>2015</v>
      </c>
      <c r="E1588">
        <v>1</v>
      </c>
      <c r="F1588" t="s">
        <v>2015</v>
      </c>
    </row>
    <row r="1589" spans="1:6">
      <c r="A1589">
        <v>500</v>
      </c>
      <c r="B1589" t="s">
        <v>2014</v>
      </c>
      <c r="C1589">
        <v>4020</v>
      </c>
      <c r="D1589" t="s">
        <v>2016</v>
      </c>
      <c r="E1589">
        <v>110</v>
      </c>
      <c r="F1589" t="s">
        <v>2017</v>
      </c>
    </row>
    <row r="1590" spans="1:6">
      <c r="A1590">
        <v>500</v>
      </c>
      <c r="B1590" t="s">
        <v>2014</v>
      </c>
      <c r="C1590">
        <v>4020</v>
      </c>
      <c r="D1590" t="s">
        <v>2016</v>
      </c>
      <c r="E1590">
        <v>120</v>
      </c>
      <c r="F1590" t="s">
        <v>2018</v>
      </c>
    </row>
    <row r="1591" spans="1:6">
      <c r="A1591">
        <v>500</v>
      </c>
      <c r="B1591" t="s">
        <v>2014</v>
      </c>
      <c r="C1591">
        <v>4020</v>
      </c>
      <c r="D1591" t="s">
        <v>2016</v>
      </c>
      <c r="E1591">
        <v>130</v>
      </c>
      <c r="F1591" t="s">
        <v>2019</v>
      </c>
    </row>
    <row r="1592" spans="1:6">
      <c r="A1592">
        <v>500</v>
      </c>
      <c r="B1592" t="s">
        <v>2014</v>
      </c>
      <c r="C1592">
        <v>4020</v>
      </c>
      <c r="D1592" t="s">
        <v>2016</v>
      </c>
      <c r="E1592">
        <v>135</v>
      </c>
      <c r="F1592" t="s">
        <v>2020</v>
      </c>
    </row>
    <row r="1593" spans="1:6">
      <c r="A1593">
        <v>500</v>
      </c>
      <c r="B1593" t="s">
        <v>2014</v>
      </c>
      <c r="C1593">
        <v>4020</v>
      </c>
      <c r="D1593" t="s">
        <v>2016</v>
      </c>
      <c r="E1593">
        <v>140</v>
      </c>
      <c r="F1593" t="s">
        <v>2021</v>
      </c>
    </row>
    <row r="1594" spans="1:6">
      <c r="A1594">
        <v>500</v>
      </c>
      <c r="B1594" t="s">
        <v>2014</v>
      </c>
      <c r="C1594">
        <v>4020</v>
      </c>
      <c r="D1594" t="s">
        <v>2016</v>
      </c>
      <c r="E1594">
        <v>145</v>
      </c>
      <c r="F1594" t="s">
        <v>2022</v>
      </c>
    </row>
    <row r="1595" spans="1:6">
      <c r="A1595">
        <v>500</v>
      </c>
      <c r="B1595" t="s">
        <v>2014</v>
      </c>
      <c r="C1595">
        <v>4040</v>
      </c>
      <c r="D1595" t="s">
        <v>2023</v>
      </c>
      <c r="E1595">
        <v>10</v>
      </c>
      <c r="F1595" t="s">
        <v>2024</v>
      </c>
    </row>
    <row r="1596" spans="1:6">
      <c r="A1596">
        <v>500</v>
      </c>
      <c r="B1596" t="s">
        <v>2014</v>
      </c>
      <c r="C1596">
        <v>4040</v>
      </c>
      <c r="D1596" t="s">
        <v>2023</v>
      </c>
      <c r="E1596">
        <v>50</v>
      </c>
      <c r="F1596" t="s">
        <v>2025</v>
      </c>
    </row>
    <row r="1597" spans="1:6">
      <c r="A1597">
        <v>500</v>
      </c>
      <c r="B1597" t="s">
        <v>2014</v>
      </c>
      <c r="C1597">
        <v>4040</v>
      </c>
      <c r="D1597" t="s">
        <v>2023</v>
      </c>
      <c r="E1597">
        <v>100</v>
      </c>
      <c r="F1597" t="s">
        <v>2026</v>
      </c>
    </row>
    <row r="1598" spans="1:6">
      <c r="A1598">
        <v>500</v>
      </c>
      <c r="B1598" t="s">
        <v>2014</v>
      </c>
      <c r="C1598">
        <v>4040</v>
      </c>
      <c r="D1598" t="s">
        <v>2023</v>
      </c>
      <c r="E1598">
        <v>150</v>
      </c>
      <c r="F1598" t="s">
        <v>2027</v>
      </c>
    </row>
    <row r="1599" spans="1:6">
      <c r="A1599">
        <v>500</v>
      </c>
      <c r="B1599" t="s">
        <v>2014</v>
      </c>
      <c r="C1599">
        <v>4040</v>
      </c>
      <c r="D1599" t="s">
        <v>2023</v>
      </c>
      <c r="E1599">
        <v>200</v>
      </c>
      <c r="F1599" t="s">
        <v>2028</v>
      </c>
    </row>
    <row r="1600" spans="1:6">
      <c r="A1600">
        <v>500</v>
      </c>
      <c r="B1600" t="s">
        <v>2014</v>
      </c>
      <c r="C1600">
        <v>4040</v>
      </c>
      <c r="D1600" t="s">
        <v>2023</v>
      </c>
      <c r="E1600">
        <v>250</v>
      </c>
      <c r="F1600" t="s">
        <v>2029</v>
      </c>
    </row>
    <row r="1601" spans="1:6">
      <c r="A1601">
        <v>500</v>
      </c>
      <c r="B1601" t="s">
        <v>2014</v>
      </c>
      <c r="C1601">
        <v>4040</v>
      </c>
      <c r="D1601" t="s">
        <v>2023</v>
      </c>
      <c r="E1601">
        <v>300</v>
      </c>
      <c r="F1601" t="s">
        <v>2030</v>
      </c>
    </row>
    <row r="1602" spans="1:6">
      <c r="A1602">
        <v>500</v>
      </c>
      <c r="B1602" t="s">
        <v>2014</v>
      </c>
      <c r="C1602">
        <v>4040</v>
      </c>
      <c r="D1602" t="s">
        <v>2023</v>
      </c>
      <c r="E1602">
        <v>350</v>
      </c>
      <c r="F1602" t="s">
        <v>2031</v>
      </c>
    </row>
    <row r="1603" spans="1:6">
      <c r="A1603">
        <v>500</v>
      </c>
      <c r="B1603" t="s">
        <v>2014</v>
      </c>
      <c r="C1603">
        <v>4040</v>
      </c>
      <c r="D1603" t="s">
        <v>2023</v>
      </c>
      <c r="E1603">
        <v>400</v>
      </c>
      <c r="F1603" t="s">
        <v>2032</v>
      </c>
    </row>
    <row r="1604" spans="1:6">
      <c r="A1604">
        <v>500</v>
      </c>
      <c r="B1604" t="s">
        <v>2014</v>
      </c>
      <c r="C1604">
        <v>4040</v>
      </c>
      <c r="D1604" t="s">
        <v>2023</v>
      </c>
      <c r="E1604">
        <v>450</v>
      </c>
      <c r="F1604" t="s">
        <v>2033</v>
      </c>
    </row>
    <row r="1605" spans="1:6">
      <c r="A1605">
        <v>500</v>
      </c>
      <c r="B1605" t="s">
        <v>2014</v>
      </c>
      <c r="C1605">
        <v>4040</v>
      </c>
      <c r="D1605" t="s">
        <v>2023</v>
      </c>
      <c r="E1605">
        <v>500</v>
      </c>
      <c r="F1605" t="s">
        <v>2034</v>
      </c>
    </row>
    <row r="1606" spans="1:6">
      <c r="A1606">
        <v>500</v>
      </c>
      <c r="B1606" t="s">
        <v>2014</v>
      </c>
      <c r="C1606">
        <v>4040</v>
      </c>
      <c r="D1606" t="s">
        <v>2023</v>
      </c>
      <c r="E1606">
        <v>550</v>
      </c>
      <c r="F1606" t="s">
        <v>2035</v>
      </c>
    </row>
    <row r="1607" spans="1:6">
      <c r="A1607">
        <v>500</v>
      </c>
      <c r="B1607" t="s">
        <v>2014</v>
      </c>
      <c r="C1607">
        <v>4060</v>
      </c>
      <c r="D1607" t="s">
        <v>2036</v>
      </c>
      <c r="E1607">
        <v>100</v>
      </c>
      <c r="F1607" t="s">
        <v>2037</v>
      </c>
    </row>
    <row r="1608" spans="1:6">
      <c r="A1608">
        <v>500</v>
      </c>
      <c r="B1608" t="s">
        <v>2014</v>
      </c>
      <c r="C1608">
        <v>4060</v>
      </c>
      <c r="D1608" t="s">
        <v>2036</v>
      </c>
      <c r="E1608">
        <v>120</v>
      </c>
      <c r="F1608" t="s">
        <v>2038</v>
      </c>
    </row>
    <row r="1609" spans="1:6">
      <c r="A1609">
        <v>500</v>
      </c>
      <c r="B1609" t="s">
        <v>2014</v>
      </c>
      <c r="C1609">
        <v>4060</v>
      </c>
      <c r="D1609" t="s">
        <v>2036</v>
      </c>
      <c r="E1609">
        <v>140</v>
      </c>
      <c r="F1609" t="s">
        <v>2039</v>
      </c>
    </row>
    <row r="1610" spans="1:6">
      <c r="A1610">
        <v>500</v>
      </c>
      <c r="B1610" t="s">
        <v>2014</v>
      </c>
      <c r="C1610">
        <v>4060</v>
      </c>
      <c r="D1610" t="s">
        <v>2036</v>
      </c>
      <c r="E1610">
        <v>160</v>
      </c>
      <c r="F1610" t="s">
        <v>2040</v>
      </c>
    </row>
    <row r="1611" spans="1:6">
      <c r="A1611">
        <v>500</v>
      </c>
      <c r="B1611" t="s">
        <v>2014</v>
      </c>
      <c r="C1611">
        <v>4060</v>
      </c>
      <c r="D1611" t="s">
        <v>2036</v>
      </c>
      <c r="E1611">
        <v>500</v>
      </c>
      <c r="F1611" t="s">
        <v>2041</v>
      </c>
    </row>
    <row r="1612" spans="1:6">
      <c r="A1612">
        <v>500</v>
      </c>
      <c r="B1612" t="s">
        <v>2014</v>
      </c>
      <c r="C1612">
        <v>4060</v>
      </c>
      <c r="D1612" t="s">
        <v>2036</v>
      </c>
      <c r="E1612">
        <v>899</v>
      </c>
      <c r="F1612" t="s">
        <v>2042</v>
      </c>
    </row>
    <row r="1613" spans="1:6">
      <c r="A1613">
        <v>500</v>
      </c>
      <c r="B1613" t="s">
        <v>2014</v>
      </c>
      <c r="C1613">
        <v>4060</v>
      </c>
      <c r="D1613" t="s">
        <v>2036</v>
      </c>
      <c r="E1613">
        <v>998</v>
      </c>
      <c r="F1613" t="s">
        <v>2043</v>
      </c>
    </row>
    <row r="1614" spans="1:6">
      <c r="A1614">
        <v>500</v>
      </c>
      <c r="B1614" t="s">
        <v>2014</v>
      </c>
      <c r="C1614">
        <v>4080</v>
      </c>
      <c r="D1614" t="s">
        <v>2044</v>
      </c>
      <c r="E1614">
        <v>100</v>
      </c>
      <c r="F1614" t="s">
        <v>2045</v>
      </c>
    </row>
    <row r="1615" spans="1:6">
      <c r="A1615">
        <v>500</v>
      </c>
      <c r="B1615" t="s">
        <v>2014</v>
      </c>
      <c r="C1615">
        <v>4080</v>
      </c>
      <c r="D1615" t="s">
        <v>2044</v>
      </c>
      <c r="E1615">
        <v>110</v>
      </c>
      <c r="F1615" t="s">
        <v>2046</v>
      </c>
    </row>
    <row r="1616" spans="1:6">
      <c r="A1616">
        <v>500</v>
      </c>
      <c r="B1616" t="s">
        <v>2014</v>
      </c>
      <c r="C1616">
        <v>4080</v>
      </c>
      <c r="D1616" t="s">
        <v>2044</v>
      </c>
      <c r="E1616">
        <v>120</v>
      </c>
      <c r="F1616" t="s">
        <v>2047</v>
      </c>
    </row>
    <row r="1617" spans="1:6">
      <c r="A1617">
        <v>500</v>
      </c>
      <c r="B1617" t="s">
        <v>2014</v>
      </c>
      <c r="C1617">
        <v>4080</v>
      </c>
      <c r="D1617" t="s">
        <v>2044</v>
      </c>
      <c r="E1617">
        <v>130</v>
      </c>
      <c r="F1617" t="s">
        <v>2048</v>
      </c>
    </row>
    <row r="1618" spans="1:6">
      <c r="A1618">
        <v>500</v>
      </c>
      <c r="B1618" t="s">
        <v>2014</v>
      </c>
      <c r="C1618">
        <v>4080</v>
      </c>
      <c r="D1618" t="s">
        <v>2044</v>
      </c>
      <c r="E1618">
        <v>150</v>
      </c>
      <c r="F1618" t="s">
        <v>2049</v>
      </c>
    </row>
    <row r="1619" spans="1:6">
      <c r="A1619">
        <v>500</v>
      </c>
      <c r="B1619" t="s">
        <v>2014</v>
      </c>
      <c r="C1619">
        <v>4080</v>
      </c>
      <c r="D1619" t="s">
        <v>2044</v>
      </c>
      <c r="E1619">
        <v>200</v>
      </c>
      <c r="F1619" t="s">
        <v>2050</v>
      </c>
    </row>
    <row r="1620" spans="1:6">
      <c r="A1620">
        <v>500</v>
      </c>
      <c r="B1620" t="s">
        <v>2014</v>
      </c>
      <c r="C1620">
        <v>4080</v>
      </c>
      <c r="D1620" t="s">
        <v>2044</v>
      </c>
      <c r="E1620">
        <v>500</v>
      </c>
      <c r="F1620" t="s">
        <v>2051</v>
      </c>
    </row>
    <row r="1621" spans="1:6">
      <c r="A1621">
        <v>500</v>
      </c>
      <c r="B1621" t="s">
        <v>2014</v>
      </c>
      <c r="C1621">
        <v>4100</v>
      </c>
      <c r="D1621" t="s">
        <v>2052</v>
      </c>
      <c r="E1621">
        <v>50</v>
      </c>
      <c r="F1621" t="s">
        <v>2053</v>
      </c>
    </row>
    <row r="1622" spans="1:6">
      <c r="A1622">
        <v>500</v>
      </c>
      <c r="B1622" t="s">
        <v>2014</v>
      </c>
      <c r="C1622">
        <v>4100</v>
      </c>
      <c r="D1622" t="s">
        <v>2052</v>
      </c>
      <c r="E1622">
        <v>70</v>
      </c>
      <c r="F1622" t="s">
        <v>2054</v>
      </c>
    </row>
    <row r="1623" spans="1:6">
      <c r="A1623">
        <v>500</v>
      </c>
      <c r="B1623" t="s">
        <v>2014</v>
      </c>
      <c r="C1623">
        <v>4100</v>
      </c>
      <c r="D1623" t="s">
        <v>2052</v>
      </c>
      <c r="E1623">
        <v>90</v>
      </c>
      <c r="F1623" t="s">
        <v>2055</v>
      </c>
    </row>
    <row r="1624" spans="1:6">
      <c r="A1624">
        <v>500</v>
      </c>
      <c r="B1624" t="s">
        <v>2014</v>
      </c>
      <c r="C1624">
        <v>4100</v>
      </c>
      <c r="D1624" t="s">
        <v>2052</v>
      </c>
      <c r="E1624">
        <v>95</v>
      </c>
      <c r="F1624" t="s">
        <v>2056</v>
      </c>
    </row>
    <row r="1625" spans="1:6">
      <c r="A1625">
        <v>500</v>
      </c>
      <c r="B1625" t="s">
        <v>2014</v>
      </c>
      <c r="C1625">
        <v>4100</v>
      </c>
      <c r="D1625" t="s">
        <v>2052</v>
      </c>
      <c r="E1625">
        <v>100</v>
      </c>
      <c r="F1625" t="s">
        <v>2057</v>
      </c>
    </row>
    <row r="1626" spans="1:6">
      <c r="A1626">
        <v>500</v>
      </c>
      <c r="B1626" t="s">
        <v>2014</v>
      </c>
      <c r="C1626">
        <v>4100</v>
      </c>
      <c r="D1626" t="s">
        <v>2052</v>
      </c>
      <c r="E1626">
        <v>110</v>
      </c>
      <c r="F1626" t="s">
        <v>2058</v>
      </c>
    </row>
    <row r="1627" spans="1:6">
      <c r="A1627">
        <v>500</v>
      </c>
      <c r="B1627" t="s">
        <v>2014</v>
      </c>
      <c r="C1627">
        <v>4100</v>
      </c>
      <c r="D1627" t="s">
        <v>2052</v>
      </c>
      <c r="E1627">
        <v>120</v>
      </c>
      <c r="F1627" t="s">
        <v>2059</v>
      </c>
    </row>
    <row r="1628" spans="1:6">
      <c r="A1628">
        <v>500</v>
      </c>
      <c r="B1628" t="s">
        <v>2014</v>
      </c>
      <c r="C1628">
        <v>4100</v>
      </c>
      <c r="D1628" t="s">
        <v>2052</v>
      </c>
      <c r="E1628">
        <v>130</v>
      </c>
      <c r="F1628" t="s">
        <v>2060</v>
      </c>
    </row>
    <row r="1629" spans="1:6">
      <c r="A1629">
        <v>500</v>
      </c>
      <c r="B1629" t="s">
        <v>2014</v>
      </c>
      <c r="C1629">
        <v>4100</v>
      </c>
      <c r="D1629" t="s">
        <v>2052</v>
      </c>
      <c r="E1629">
        <v>150</v>
      </c>
      <c r="F1629" t="s">
        <v>2061</v>
      </c>
    </row>
    <row r="1630" spans="1:6">
      <c r="A1630">
        <v>500</v>
      </c>
      <c r="B1630" t="s">
        <v>2014</v>
      </c>
      <c r="C1630">
        <v>4100</v>
      </c>
      <c r="D1630" t="s">
        <v>2052</v>
      </c>
      <c r="E1630">
        <v>170</v>
      </c>
      <c r="F1630" t="s">
        <v>2062</v>
      </c>
    </row>
    <row r="1631" spans="1:6">
      <c r="A1631">
        <v>500</v>
      </c>
      <c r="B1631" t="s">
        <v>2014</v>
      </c>
      <c r="C1631">
        <v>4100</v>
      </c>
      <c r="D1631" t="s">
        <v>2052</v>
      </c>
      <c r="E1631">
        <v>190</v>
      </c>
      <c r="F1631" t="s">
        <v>2063</v>
      </c>
    </row>
    <row r="1632" spans="1:6">
      <c r="A1632">
        <v>500</v>
      </c>
      <c r="B1632" t="s">
        <v>2014</v>
      </c>
      <c r="C1632">
        <v>4100</v>
      </c>
      <c r="D1632" t="s">
        <v>2052</v>
      </c>
      <c r="E1632">
        <v>230</v>
      </c>
      <c r="F1632" t="s">
        <v>2064</v>
      </c>
    </row>
    <row r="1633" spans="1:6">
      <c r="A1633">
        <v>500</v>
      </c>
      <c r="B1633" t="s">
        <v>2014</v>
      </c>
      <c r="C1633">
        <v>4100</v>
      </c>
      <c r="D1633" t="s">
        <v>2052</v>
      </c>
      <c r="E1633">
        <v>260</v>
      </c>
      <c r="F1633" t="s">
        <v>2065</v>
      </c>
    </row>
    <row r="1634" spans="1:6">
      <c r="A1634">
        <v>500</v>
      </c>
      <c r="B1634" t="s">
        <v>2014</v>
      </c>
      <c r="C1634">
        <v>4100</v>
      </c>
      <c r="D1634" t="s">
        <v>2052</v>
      </c>
      <c r="E1634">
        <v>270</v>
      </c>
      <c r="F1634" t="s">
        <v>2066</v>
      </c>
    </row>
    <row r="1635" spans="1:6">
      <c r="A1635">
        <v>500</v>
      </c>
      <c r="B1635" t="s">
        <v>2014</v>
      </c>
      <c r="C1635">
        <v>4100</v>
      </c>
      <c r="D1635" t="s">
        <v>2052</v>
      </c>
      <c r="E1635">
        <v>290</v>
      </c>
      <c r="F1635" t="s">
        <v>2067</v>
      </c>
    </row>
    <row r="1636" spans="1:6">
      <c r="A1636">
        <v>500</v>
      </c>
      <c r="B1636" t="s">
        <v>2014</v>
      </c>
      <c r="C1636">
        <v>4100</v>
      </c>
      <c r="D1636" t="s">
        <v>2052</v>
      </c>
      <c r="E1636">
        <v>300</v>
      </c>
      <c r="F1636" t="s">
        <v>2068</v>
      </c>
    </row>
    <row r="1637" spans="1:6">
      <c r="A1637">
        <v>500</v>
      </c>
      <c r="B1637" t="s">
        <v>2014</v>
      </c>
      <c r="C1637">
        <v>4100</v>
      </c>
      <c r="D1637" t="s">
        <v>2052</v>
      </c>
      <c r="E1637">
        <v>310</v>
      </c>
      <c r="F1637" t="s">
        <v>2069</v>
      </c>
    </row>
    <row r="1638" spans="1:6">
      <c r="A1638">
        <v>500</v>
      </c>
      <c r="B1638" t="s">
        <v>2014</v>
      </c>
      <c r="C1638">
        <v>4100</v>
      </c>
      <c r="D1638" t="s">
        <v>2052</v>
      </c>
      <c r="E1638">
        <v>500</v>
      </c>
      <c r="F1638" t="s">
        <v>2070</v>
      </c>
    </row>
    <row r="1639" spans="1:6">
      <c r="A1639">
        <v>500</v>
      </c>
      <c r="B1639" t="s">
        <v>2014</v>
      </c>
      <c r="C1639">
        <v>4100</v>
      </c>
      <c r="D1639" t="s">
        <v>2052</v>
      </c>
      <c r="E1639">
        <v>910</v>
      </c>
      <c r="F1639" t="s">
        <v>2071</v>
      </c>
    </row>
    <row r="1640" spans="1:6">
      <c r="A1640">
        <v>500</v>
      </c>
      <c r="B1640" t="s">
        <v>2014</v>
      </c>
      <c r="C1640">
        <v>4120</v>
      </c>
      <c r="D1640" t="s">
        <v>1271</v>
      </c>
      <c r="E1640">
        <v>100</v>
      </c>
      <c r="F1640" t="s">
        <v>2072</v>
      </c>
    </row>
    <row r="1641" spans="1:6">
      <c r="A1641">
        <v>500</v>
      </c>
      <c r="B1641" t="s">
        <v>2014</v>
      </c>
      <c r="C1641">
        <v>4120</v>
      </c>
      <c r="D1641" t="s">
        <v>1271</v>
      </c>
      <c r="E1641">
        <v>110</v>
      </c>
      <c r="F1641" t="s">
        <v>2073</v>
      </c>
    </row>
    <row r="1642" spans="1:6">
      <c r="A1642">
        <v>500</v>
      </c>
      <c r="B1642" t="s">
        <v>2014</v>
      </c>
      <c r="C1642">
        <v>4120</v>
      </c>
      <c r="D1642" t="s">
        <v>1271</v>
      </c>
      <c r="E1642">
        <v>115</v>
      </c>
      <c r="F1642" t="s">
        <v>2074</v>
      </c>
    </row>
    <row r="1643" spans="1:6">
      <c r="A1643">
        <v>500</v>
      </c>
      <c r="B1643" t="s">
        <v>2014</v>
      </c>
      <c r="C1643">
        <v>4120</v>
      </c>
      <c r="D1643" t="s">
        <v>1271</v>
      </c>
      <c r="E1643">
        <v>120</v>
      </c>
      <c r="F1643" t="s">
        <v>2075</v>
      </c>
    </row>
    <row r="1644" spans="1:6">
      <c r="A1644">
        <v>500</v>
      </c>
      <c r="B1644" t="s">
        <v>2014</v>
      </c>
      <c r="C1644">
        <v>4140</v>
      </c>
      <c r="D1644" t="s">
        <v>2076</v>
      </c>
      <c r="E1644">
        <v>10</v>
      </c>
      <c r="F1644" t="s">
        <v>2077</v>
      </c>
    </row>
    <row r="1645" spans="1:6">
      <c r="A1645">
        <v>500</v>
      </c>
      <c r="B1645" t="s">
        <v>2014</v>
      </c>
      <c r="C1645">
        <v>4140</v>
      </c>
      <c r="D1645" t="s">
        <v>2076</v>
      </c>
      <c r="E1645">
        <v>20</v>
      </c>
      <c r="F1645" t="s">
        <v>2078</v>
      </c>
    </row>
    <row r="1646" spans="1:6">
      <c r="A1646">
        <v>500</v>
      </c>
      <c r="B1646" t="s">
        <v>2014</v>
      </c>
      <c r="C1646">
        <v>4140</v>
      </c>
      <c r="D1646" t="s">
        <v>2076</v>
      </c>
      <c r="E1646">
        <v>30</v>
      </c>
      <c r="F1646" t="s">
        <v>2079</v>
      </c>
    </row>
    <row r="1647" spans="1:6">
      <c r="A1647">
        <v>500</v>
      </c>
      <c r="B1647" t="s">
        <v>2014</v>
      </c>
      <c r="C1647">
        <v>4140</v>
      </c>
      <c r="D1647" t="s">
        <v>2076</v>
      </c>
      <c r="E1647">
        <v>40</v>
      </c>
      <c r="F1647" t="s">
        <v>2080</v>
      </c>
    </row>
    <row r="1648" spans="1:6">
      <c r="A1648">
        <v>500</v>
      </c>
      <c r="B1648" t="s">
        <v>2014</v>
      </c>
      <c r="C1648">
        <v>4140</v>
      </c>
      <c r="D1648" t="s">
        <v>2076</v>
      </c>
      <c r="E1648">
        <v>50</v>
      </c>
      <c r="F1648" t="s">
        <v>2081</v>
      </c>
    </row>
    <row r="1649" spans="1:6">
      <c r="A1649">
        <v>500</v>
      </c>
      <c r="B1649" t="s">
        <v>2014</v>
      </c>
      <c r="C1649">
        <v>4140</v>
      </c>
      <c r="D1649" t="s">
        <v>2076</v>
      </c>
      <c r="E1649">
        <v>60</v>
      </c>
      <c r="F1649" t="s">
        <v>2082</v>
      </c>
    </row>
    <row r="1650" spans="1:6">
      <c r="A1650">
        <v>500</v>
      </c>
      <c r="B1650" t="s">
        <v>2014</v>
      </c>
      <c r="C1650">
        <v>4140</v>
      </c>
      <c r="D1650" t="s">
        <v>2076</v>
      </c>
      <c r="E1650">
        <v>500</v>
      </c>
      <c r="F1650" t="s">
        <v>2083</v>
      </c>
    </row>
    <row r="1651" spans="1:6">
      <c r="A1651">
        <v>500</v>
      </c>
      <c r="B1651" t="s">
        <v>2014</v>
      </c>
      <c r="C1651">
        <v>4140</v>
      </c>
      <c r="D1651" t="s">
        <v>2076</v>
      </c>
      <c r="E1651">
        <v>910</v>
      </c>
      <c r="F1651" t="s">
        <v>2084</v>
      </c>
    </row>
    <row r="1652" spans="1:6">
      <c r="A1652">
        <v>500</v>
      </c>
      <c r="B1652" t="s">
        <v>2014</v>
      </c>
      <c r="C1652">
        <v>4160</v>
      </c>
      <c r="D1652" t="s">
        <v>2085</v>
      </c>
      <c r="E1652">
        <v>100</v>
      </c>
      <c r="F1652" t="s">
        <v>2086</v>
      </c>
    </row>
    <row r="1653" spans="1:6">
      <c r="A1653">
        <v>500</v>
      </c>
      <c r="B1653" t="s">
        <v>2014</v>
      </c>
      <c r="C1653">
        <v>4160</v>
      </c>
      <c r="D1653" t="s">
        <v>2085</v>
      </c>
      <c r="E1653">
        <v>110</v>
      </c>
      <c r="F1653" t="s">
        <v>2087</v>
      </c>
    </row>
    <row r="1654" spans="1:6">
      <c r="A1654">
        <v>500</v>
      </c>
      <c r="B1654" t="s">
        <v>2014</v>
      </c>
      <c r="C1654">
        <v>4160</v>
      </c>
      <c r="D1654" t="s">
        <v>2085</v>
      </c>
      <c r="E1654">
        <v>120</v>
      </c>
      <c r="F1654" t="s">
        <v>2088</v>
      </c>
    </row>
    <row r="1655" spans="1:6">
      <c r="A1655">
        <v>500</v>
      </c>
      <c r="B1655" t="s">
        <v>2014</v>
      </c>
      <c r="C1655">
        <v>4160</v>
      </c>
      <c r="D1655" t="s">
        <v>2085</v>
      </c>
      <c r="E1655">
        <v>130</v>
      </c>
      <c r="F1655" t="s">
        <v>2089</v>
      </c>
    </row>
    <row r="1656" spans="1:6">
      <c r="A1656">
        <v>500</v>
      </c>
      <c r="B1656" t="s">
        <v>2014</v>
      </c>
      <c r="C1656">
        <v>4160</v>
      </c>
      <c r="D1656" t="s">
        <v>2085</v>
      </c>
      <c r="E1656">
        <v>500</v>
      </c>
      <c r="F1656" t="s">
        <v>2090</v>
      </c>
    </row>
    <row r="1657" spans="1:6">
      <c r="A1657">
        <v>500</v>
      </c>
      <c r="B1657" t="s">
        <v>2014</v>
      </c>
      <c r="C1657">
        <v>4180</v>
      </c>
      <c r="D1657" t="s">
        <v>2091</v>
      </c>
      <c r="E1657">
        <v>10</v>
      </c>
      <c r="F1657" t="s">
        <v>2092</v>
      </c>
    </row>
    <row r="1658" spans="1:6">
      <c r="A1658">
        <v>500</v>
      </c>
      <c r="B1658" t="s">
        <v>2014</v>
      </c>
      <c r="C1658">
        <v>4180</v>
      </c>
      <c r="D1658" t="s">
        <v>2091</v>
      </c>
      <c r="E1658">
        <v>40</v>
      </c>
      <c r="F1658" t="s">
        <v>2093</v>
      </c>
    </row>
    <row r="1659" spans="1:6">
      <c r="A1659">
        <v>500</v>
      </c>
      <c r="B1659" t="s">
        <v>2014</v>
      </c>
      <c r="C1659">
        <v>4180</v>
      </c>
      <c r="D1659" t="s">
        <v>2091</v>
      </c>
      <c r="E1659">
        <v>60</v>
      </c>
      <c r="F1659" t="s">
        <v>2094</v>
      </c>
    </row>
    <row r="1660" spans="1:6">
      <c r="A1660">
        <v>500</v>
      </c>
      <c r="B1660" t="s">
        <v>2014</v>
      </c>
      <c r="C1660">
        <v>4180</v>
      </c>
      <c r="D1660" t="s">
        <v>2091</v>
      </c>
      <c r="E1660">
        <v>75</v>
      </c>
      <c r="F1660" t="s">
        <v>2095</v>
      </c>
    </row>
    <row r="1661" spans="1:6">
      <c r="A1661">
        <v>500</v>
      </c>
      <c r="B1661" t="s">
        <v>2014</v>
      </c>
      <c r="C1661">
        <v>4180</v>
      </c>
      <c r="D1661" t="s">
        <v>2091</v>
      </c>
      <c r="E1661">
        <v>80</v>
      </c>
      <c r="F1661" t="s">
        <v>2096</v>
      </c>
    </row>
    <row r="1662" spans="1:6">
      <c r="A1662">
        <v>500</v>
      </c>
      <c r="B1662" t="s">
        <v>2014</v>
      </c>
      <c r="C1662">
        <v>4180</v>
      </c>
      <c r="D1662" t="s">
        <v>2091</v>
      </c>
      <c r="E1662">
        <v>85</v>
      </c>
      <c r="F1662" t="s">
        <v>2097</v>
      </c>
    </row>
    <row r="1663" spans="1:6">
      <c r="A1663">
        <v>500</v>
      </c>
      <c r="B1663" t="s">
        <v>2014</v>
      </c>
      <c r="C1663">
        <v>4180</v>
      </c>
      <c r="D1663" t="s">
        <v>2091</v>
      </c>
      <c r="E1663">
        <v>90</v>
      </c>
      <c r="F1663" t="s">
        <v>2098</v>
      </c>
    </row>
    <row r="1664" spans="1:6">
      <c r="A1664">
        <v>500</v>
      </c>
      <c r="B1664" t="s">
        <v>2014</v>
      </c>
      <c r="C1664">
        <v>4180</v>
      </c>
      <c r="D1664" t="s">
        <v>2091</v>
      </c>
      <c r="E1664">
        <v>95</v>
      </c>
      <c r="F1664" t="s">
        <v>2099</v>
      </c>
    </row>
    <row r="1665" spans="1:6">
      <c r="A1665">
        <v>500</v>
      </c>
      <c r="B1665" t="s">
        <v>2014</v>
      </c>
      <c r="C1665">
        <v>4180</v>
      </c>
      <c r="D1665" t="s">
        <v>2091</v>
      </c>
      <c r="E1665">
        <v>100</v>
      </c>
      <c r="F1665" t="s">
        <v>2100</v>
      </c>
    </row>
    <row r="1666" spans="1:6">
      <c r="A1666">
        <v>500</v>
      </c>
      <c r="B1666" t="s">
        <v>2014</v>
      </c>
      <c r="C1666">
        <v>4180</v>
      </c>
      <c r="D1666" t="s">
        <v>2091</v>
      </c>
      <c r="E1666">
        <v>200</v>
      </c>
      <c r="F1666" t="s">
        <v>2101</v>
      </c>
    </row>
    <row r="1667" spans="1:6">
      <c r="A1667">
        <v>500</v>
      </c>
      <c r="B1667" t="s">
        <v>2014</v>
      </c>
      <c r="C1667">
        <v>4180</v>
      </c>
      <c r="D1667" t="s">
        <v>2091</v>
      </c>
      <c r="E1667">
        <v>500</v>
      </c>
      <c r="F1667" t="s">
        <v>2102</v>
      </c>
    </row>
    <row r="1668" spans="1:6">
      <c r="A1668">
        <v>500</v>
      </c>
      <c r="B1668" t="s">
        <v>2014</v>
      </c>
      <c r="C1668">
        <v>4180</v>
      </c>
      <c r="D1668" t="s">
        <v>2091</v>
      </c>
      <c r="E1668">
        <v>550</v>
      </c>
      <c r="F1668" t="s">
        <v>2103</v>
      </c>
    </row>
    <row r="1669" spans="1:6">
      <c r="A1669">
        <v>500</v>
      </c>
      <c r="B1669" t="s">
        <v>2014</v>
      </c>
      <c r="C1669">
        <v>4200</v>
      </c>
      <c r="D1669" t="s">
        <v>2104</v>
      </c>
      <c r="E1669">
        <v>100</v>
      </c>
      <c r="F1669" t="s">
        <v>2105</v>
      </c>
    </row>
    <row r="1670" spans="1:6">
      <c r="A1670">
        <v>500</v>
      </c>
      <c r="B1670" t="s">
        <v>2014</v>
      </c>
      <c r="C1670">
        <v>4200</v>
      </c>
      <c r="D1670" t="s">
        <v>2104</v>
      </c>
      <c r="E1670">
        <v>110</v>
      </c>
      <c r="F1670" t="s">
        <v>2106</v>
      </c>
    </row>
    <row r="1671" spans="1:6">
      <c r="A1671">
        <v>500</v>
      </c>
      <c r="B1671" t="s">
        <v>2014</v>
      </c>
      <c r="C1671">
        <v>4200</v>
      </c>
      <c r="D1671" t="s">
        <v>2104</v>
      </c>
      <c r="E1671">
        <v>120</v>
      </c>
      <c r="F1671" t="s">
        <v>2107</v>
      </c>
    </row>
    <row r="1672" spans="1:6">
      <c r="A1672">
        <v>500</v>
      </c>
      <c r="B1672" t="s">
        <v>2014</v>
      </c>
      <c r="C1672">
        <v>4200</v>
      </c>
      <c r="D1672" t="s">
        <v>2104</v>
      </c>
      <c r="E1672">
        <v>130</v>
      </c>
      <c r="F1672" t="s">
        <v>2108</v>
      </c>
    </row>
    <row r="1673" spans="1:6">
      <c r="A1673">
        <v>500</v>
      </c>
      <c r="B1673" t="s">
        <v>2014</v>
      </c>
      <c r="C1673">
        <v>4200</v>
      </c>
      <c r="D1673" t="s">
        <v>2104</v>
      </c>
      <c r="E1673">
        <v>140</v>
      </c>
      <c r="F1673" t="s">
        <v>2109</v>
      </c>
    </row>
    <row r="1674" spans="1:6">
      <c r="A1674">
        <v>500</v>
      </c>
      <c r="B1674" t="s">
        <v>2014</v>
      </c>
      <c r="C1674">
        <v>4200</v>
      </c>
      <c r="D1674" t="s">
        <v>2104</v>
      </c>
      <c r="E1674">
        <v>150</v>
      </c>
      <c r="F1674" t="s">
        <v>2110</v>
      </c>
    </row>
    <row r="1675" spans="1:6">
      <c r="A1675">
        <v>500</v>
      </c>
      <c r="B1675" t="s">
        <v>2014</v>
      </c>
      <c r="C1675">
        <v>4200</v>
      </c>
      <c r="D1675" t="s">
        <v>2104</v>
      </c>
      <c r="E1675">
        <v>500</v>
      </c>
      <c r="F1675" t="s">
        <v>2111</v>
      </c>
    </row>
    <row r="1676" spans="1:6">
      <c r="A1676">
        <v>500</v>
      </c>
      <c r="B1676" t="s">
        <v>2014</v>
      </c>
      <c r="C1676">
        <v>4220</v>
      </c>
      <c r="D1676" t="s">
        <v>2112</v>
      </c>
      <c r="E1676">
        <v>40</v>
      </c>
      <c r="F1676" t="s">
        <v>2113</v>
      </c>
    </row>
    <row r="1677" spans="1:6">
      <c r="A1677">
        <v>500</v>
      </c>
      <c r="B1677" t="s">
        <v>2014</v>
      </c>
      <c r="C1677">
        <v>4240</v>
      </c>
      <c r="D1677" t="s">
        <v>2114</v>
      </c>
      <c r="E1677">
        <v>100</v>
      </c>
      <c r="F1677" t="s">
        <v>2115</v>
      </c>
    </row>
    <row r="1678" spans="1:6">
      <c r="A1678">
        <v>500</v>
      </c>
      <c r="B1678" t="s">
        <v>2014</v>
      </c>
      <c r="C1678">
        <v>4240</v>
      </c>
      <c r="D1678" t="s">
        <v>2114</v>
      </c>
      <c r="E1678">
        <v>500</v>
      </c>
      <c r="F1678" t="s">
        <v>2116</v>
      </c>
    </row>
    <row r="1679" spans="1:6">
      <c r="A1679">
        <v>500</v>
      </c>
      <c r="B1679" t="s">
        <v>2014</v>
      </c>
      <c r="C1679">
        <v>4260</v>
      </c>
      <c r="D1679" t="s">
        <v>2117</v>
      </c>
      <c r="E1679">
        <v>100</v>
      </c>
      <c r="F1679" t="s">
        <v>2118</v>
      </c>
    </row>
    <row r="1680" spans="1:6">
      <c r="A1680">
        <v>500</v>
      </c>
      <c r="B1680" t="s">
        <v>2014</v>
      </c>
      <c r="C1680">
        <v>4260</v>
      </c>
      <c r="D1680" t="s">
        <v>2117</v>
      </c>
      <c r="E1680">
        <v>110</v>
      </c>
      <c r="F1680" t="s">
        <v>2119</v>
      </c>
    </row>
    <row r="1681" spans="1:6">
      <c r="A1681">
        <v>500</v>
      </c>
      <c r="B1681" t="s">
        <v>2014</v>
      </c>
      <c r="C1681">
        <v>4260</v>
      </c>
      <c r="D1681" t="s">
        <v>2117</v>
      </c>
      <c r="E1681">
        <v>120</v>
      </c>
      <c r="F1681" t="s">
        <v>2120</v>
      </c>
    </row>
    <row r="1682" spans="1:6">
      <c r="A1682">
        <v>500</v>
      </c>
      <c r="B1682" t="s">
        <v>2014</v>
      </c>
      <c r="C1682">
        <v>4260</v>
      </c>
      <c r="D1682" t="s">
        <v>2117</v>
      </c>
      <c r="E1682">
        <v>130</v>
      </c>
      <c r="F1682" t="s">
        <v>2121</v>
      </c>
    </row>
    <row r="1683" spans="1:6">
      <c r="A1683">
        <v>500</v>
      </c>
      <c r="B1683" t="s">
        <v>2014</v>
      </c>
      <c r="C1683">
        <v>4260</v>
      </c>
      <c r="D1683" t="s">
        <v>2117</v>
      </c>
      <c r="E1683">
        <v>140</v>
      </c>
      <c r="F1683" t="s">
        <v>2122</v>
      </c>
    </row>
    <row r="1684" spans="1:6">
      <c r="A1684">
        <v>500</v>
      </c>
      <c r="B1684" t="s">
        <v>2014</v>
      </c>
      <c r="C1684">
        <v>4260</v>
      </c>
      <c r="D1684" t="s">
        <v>2117</v>
      </c>
      <c r="E1684">
        <v>150</v>
      </c>
      <c r="F1684" t="s">
        <v>2123</v>
      </c>
    </row>
    <row r="1685" spans="1:6">
      <c r="A1685">
        <v>500</v>
      </c>
      <c r="B1685" t="s">
        <v>2014</v>
      </c>
      <c r="C1685">
        <v>4260</v>
      </c>
      <c r="D1685" t="s">
        <v>2117</v>
      </c>
      <c r="E1685">
        <v>500</v>
      </c>
      <c r="F1685" t="s">
        <v>2124</v>
      </c>
    </row>
    <row r="1686" spans="1:6">
      <c r="A1686">
        <v>500</v>
      </c>
      <c r="B1686" t="s">
        <v>2014</v>
      </c>
      <c r="C1686">
        <v>4280</v>
      </c>
      <c r="D1686" t="s">
        <v>2125</v>
      </c>
      <c r="E1686">
        <v>20</v>
      </c>
      <c r="F1686" t="s">
        <v>2126</v>
      </c>
    </row>
    <row r="1687" spans="1:6">
      <c r="A1687">
        <v>500</v>
      </c>
      <c r="B1687" t="s">
        <v>2014</v>
      </c>
      <c r="C1687">
        <v>4280</v>
      </c>
      <c r="D1687" t="s">
        <v>2125</v>
      </c>
      <c r="E1687">
        <v>30</v>
      </c>
      <c r="F1687" t="s">
        <v>2127</v>
      </c>
    </row>
    <row r="1688" spans="1:6">
      <c r="A1688">
        <v>500</v>
      </c>
      <c r="B1688" t="s">
        <v>2014</v>
      </c>
      <c r="C1688">
        <v>4280</v>
      </c>
      <c r="D1688" t="s">
        <v>2125</v>
      </c>
      <c r="E1688">
        <v>40</v>
      </c>
      <c r="F1688" t="s">
        <v>2128</v>
      </c>
    </row>
    <row r="1689" spans="1:6">
      <c r="A1689">
        <v>500</v>
      </c>
      <c r="B1689" t="s">
        <v>2014</v>
      </c>
      <c r="C1689">
        <v>4280</v>
      </c>
      <c r="D1689" t="s">
        <v>2125</v>
      </c>
      <c r="E1689">
        <v>50</v>
      </c>
      <c r="F1689" t="s">
        <v>2129</v>
      </c>
    </row>
    <row r="1690" spans="1:6">
      <c r="A1690">
        <v>500</v>
      </c>
      <c r="B1690" t="s">
        <v>2014</v>
      </c>
      <c r="C1690">
        <v>4280</v>
      </c>
      <c r="D1690" t="s">
        <v>2125</v>
      </c>
      <c r="E1690">
        <v>70</v>
      </c>
      <c r="F1690" t="s">
        <v>2130</v>
      </c>
    </row>
    <row r="1691" spans="1:6">
      <c r="A1691">
        <v>500</v>
      </c>
      <c r="B1691" t="s">
        <v>2014</v>
      </c>
      <c r="C1691">
        <v>4280</v>
      </c>
      <c r="D1691" t="s">
        <v>2125</v>
      </c>
      <c r="E1691">
        <v>80</v>
      </c>
      <c r="F1691" t="s">
        <v>2131</v>
      </c>
    </row>
    <row r="1692" spans="1:6">
      <c r="A1692">
        <v>500</v>
      </c>
      <c r="B1692" t="s">
        <v>2014</v>
      </c>
      <c r="C1692">
        <v>4280</v>
      </c>
      <c r="D1692" t="s">
        <v>2125</v>
      </c>
      <c r="E1692">
        <v>100</v>
      </c>
      <c r="F1692" t="s">
        <v>2132</v>
      </c>
    </row>
    <row r="1693" spans="1:6">
      <c r="A1693">
        <v>500</v>
      </c>
      <c r="B1693" t="s">
        <v>2014</v>
      </c>
      <c r="C1693">
        <v>4280</v>
      </c>
      <c r="D1693" t="s">
        <v>2125</v>
      </c>
      <c r="E1693">
        <v>110</v>
      </c>
      <c r="F1693" t="s">
        <v>2133</v>
      </c>
    </row>
    <row r="1694" spans="1:6">
      <c r="A1694">
        <v>500</v>
      </c>
      <c r="B1694" t="s">
        <v>2014</v>
      </c>
      <c r="C1694">
        <v>4280</v>
      </c>
      <c r="D1694" t="s">
        <v>2125</v>
      </c>
      <c r="E1694">
        <v>120</v>
      </c>
      <c r="F1694" t="s">
        <v>2134</v>
      </c>
    </row>
    <row r="1695" spans="1:6">
      <c r="A1695">
        <v>500</v>
      </c>
      <c r="B1695" t="s">
        <v>2014</v>
      </c>
      <c r="C1695">
        <v>4280</v>
      </c>
      <c r="D1695" t="s">
        <v>2125</v>
      </c>
      <c r="E1695">
        <v>130</v>
      </c>
      <c r="F1695" t="s">
        <v>2135</v>
      </c>
    </row>
    <row r="1696" spans="1:6">
      <c r="A1696">
        <v>500</v>
      </c>
      <c r="B1696" t="s">
        <v>2014</v>
      </c>
      <c r="C1696">
        <v>4280</v>
      </c>
      <c r="D1696" t="s">
        <v>2125</v>
      </c>
      <c r="E1696">
        <v>140</v>
      </c>
      <c r="F1696" t="s">
        <v>2136</v>
      </c>
    </row>
    <row r="1697" spans="1:6">
      <c r="A1697">
        <v>500</v>
      </c>
      <c r="B1697" t="s">
        <v>2014</v>
      </c>
      <c r="C1697">
        <v>4280</v>
      </c>
      <c r="D1697" t="s">
        <v>2125</v>
      </c>
      <c r="E1697">
        <v>150</v>
      </c>
      <c r="F1697" t="s">
        <v>2137</v>
      </c>
    </row>
    <row r="1698" spans="1:6">
      <c r="A1698">
        <v>500</v>
      </c>
      <c r="B1698" t="s">
        <v>2014</v>
      </c>
      <c r="C1698">
        <v>4280</v>
      </c>
      <c r="D1698" t="s">
        <v>2125</v>
      </c>
      <c r="E1698">
        <v>160</v>
      </c>
      <c r="F1698" t="s">
        <v>2138</v>
      </c>
    </row>
    <row r="1699" spans="1:6">
      <c r="A1699">
        <v>500</v>
      </c>
      <c r="B1699" t="s">
        <v>2014</v>
      </c>
      <c r="C1699">
        <v>4280</v>
      </c>
      <c r="D1699" t="s">
        <v>2125</v>
      </c>
      <c r="E1699">
        <v>500</v>
      </c>
      <c r="F1699" t="s">
        <v>2139</v>
      </c>
    </row>
    <row r="1700" spans="1:6">
      <c r="A1700">
        <v>500</v>
      </c>
      <c r="B1700" t="s">
        <v>2014</v>
      </c>
      <c r="C1700">
        <v>4300</v>
      </c>
      <c r="D1700" t="s">
        <v>2140</v>
      </c>
      <c r="E1700">
        <v>110</v>
      </c>
      <c r="F1700" t="s">
        <v>2141</v>
      </c>
    </row>
    <row r="1701" spans="1:6">
      <c r="A1701">
        <v>500</v>
      </c>
      <c r="B1701" t="s">
        <v>2014</v>
      </c>
      <c r="C1701">
        <v>4300</v>
      </c>
      <c r="D1701" t="s">
        <v>2140</v>
      </c>
      <c r="E1701">
        <v>120</v>
      </c>
      <c r="F1701" t="s">
        <v>2142</v>
      </c>
    </row>
    <row r="1702" spans="1:6">
      <c r="A1702">
        <v>500</v>
      </c>
      <c r="B1702" t="s">
        <v>2014</v>
      </c>
      <c r="C1702">
        <v>4300</v>
      </c>
      <c r="D1702" t="s">
        <v>2140</v>
      </c>
      <c r="E1702">
        <v>130</v>
      </c>
      <c r="F1702" t="s">
        <v>2143</v>
      </c>
    </row>
    <row r="1703" spans="1:6">
      <c r="A1703">
        <v>500</v>
      </c>
      <c r="B1703" t="s">
        <v>2014</v>
      </c>
      <c r="C1703">
        <v>4300</v>
      </c>
      <c r="D1703" t="s">
        <v>2140</v>
      </c>
      <c r="E1703">
        <v>140</v>
      </c>
      <c r="F1703" t="s">
        <v>2144</v>
      </c>
    </row>
    <row r="1704" spans="1:6">
      <c r="A1704">
        <v>500</v>
      </c>
      <c r="B1704" t="s">
        <v>2014</v>
      </c>
      <c r="C1704">
        <v>4300</v>
      </c>
      <c r="D1704" t="s">
        <v>2140</v>
      </c>
      <c r="E1704">
        <v>150</v>
      </c>
      <c r="F1704" t="s">
        <v>2145</v>
      </c>
    </row>
    <row r="1705" spans="1:6">
      <c r="A1705">
        <v>500</v>
      </c>
      <c r="B1705" t="s">
        <v>2014</v>
      </c>
      <c r="C1705">
        <v>4300</v>
      </c>
      <c r="D1705" t="s">
        <v>2140</v>
      </c>
      <c r="E1705">
        <v>160</v>
      </c>
      <c r="F1705" t="s">
        <v>2146</v>
      </c>
    </row>
    <row r="1706" spans="1:6">
      <c r="A1706">
        <v>500</v>
      </c>
      <c r="B1706" t="s">
        <v>2014</v>
      </c>
      <c r="C1706">
        <v>4300</v>
      </c>
      <c r="D1706" t="s">
        <v>2140</v>
      </c>
      <c r="E1706">
        <v>170</v>
      </c>
      <c r="F1706" t="s">
        <v>2147</v>
      </c>
    </row>
    <row r="1707" spans="1:6">
      <c r="A1707">
        <v>500</v>
      </c>
      <c r="B1707" t="s">
        <v>2014</v>
      </c>
      <c r="C1707">
        <v>4300</v>
      </c>
      <c r="D1707" t="s">
        <v>2140</v>
      </c>
      <c r="E1707">
        <v>500</v>
      </c>
      <c r="F1707" t="s">
        <v>2148</v>
      </c>
    </row>
    <row r="1708" spans="1:6">
      <c r="A1708">
        <v>500</v>
      </c>
      <c r="B1708" t="s">
        <v>2014</v>
      </c>
      <c r="C1708">
        <v>4340</v>
      </c>
      <c r="D1708" t="s">
        <v>2149</v>
      </c>
      <c r="E1708">
        <v>40</v>
      </c>
      <c r="F1708" t="s">
        <v>2150</v>
      </c>
    </row>
    <row r="1709" spans="1:6">
      <c r="A1709">
        <v>500</v>
      </c>
      <c r="B1709" t="s">
        <v>2014</v>
      </c>
      <c r="C1709">
        <v>4340</v>
      </c>
      <c r="D1709" t="s">
        <v>2149</v>
      </c>
      <c r="E1709">
        <v>500</v>
      </c>
      <c r="F1709" t="s">
        <v>2151</v>
      </c>
    </row>
    <row r="1710" spans="1:6">
      <c r="A1710">
        <v>500</v>
      </c>
      <c r="B1710" t="s">
        <v>2014</v>
      </c>
      <c r="C1710">
        <v>4360</v>
      </c>
      <c r="D1710" t="s">
        <v>2152</v>
      </c>
      <c r="E1710">
        <v>10</v>
      </c>
      <c r="F1710" t="s">
        <v>2153</v>
      </c>
    </row>
    <row r="1711" spans="1:6">
      <c r="A1711">
        <v>500</v>
      </c>
      <c r="B1711" t="s">
        <v>2014</v>
      </c>
      <c r="C1711">
        <v>4360</v>
      </c>
      <c r="D1711" t="s">
        <v>2152</v>
      </c>
      <c r="E1711">
        <v>20</v>
      </c>
      <c r="F1711" t="s">
        <v>2154</v>
      </c>
    </row>
    <row r="1712" spans="1:6">
      <c r="A1712">
        <v>500</v>
      </c>
      <c r="B1712" t="s">
        <v>2014</v>
      </c>
      <c r="C1712">
        <v>4360</v>
      </c>
      <c r="D1712" t="s">
        <v>2152</v>
      </c>
      <c r="E1712">
        <v>30</v>
      </c>
      <c r="F1712" t="s">
        <v>2155</v>
      </c>
    </row>
    <row r="1713" spans="1:6">
      <c r="A1713">
        <v>500</v>
      </c>
      <c r="B1713" t="s">
        <v>2014</v>
      </c>
      <c r="C1713">
        <v>4360</v>
      </c>
      <c r="D1713" t="s">
        <v>2152</v>
      </c>
      <c r="E1713">
        <v>40</v>
      </c>
      <c r="F1713" t="s">
        <v>2156</v>
      </c>
    </row>
    <row r="1714" spans="1:6">
      <c r="A1714">
        <v>500</v>
      </c>
      <c r="B1714" t="s">
        <v>2014</v>
      </c>
      <c r="C1714">
        <v>4360</v>
      </c>
      <c r="D1714" t="s">
        <v>2152</v>
      </c>
      <c r="E1714">
        <v>60</v>
      </c>
      <c r="F1714" t="s">
        <v>2157</v>
      </c>
    </row>
    <row r="1715" spans="1:6">
      <c r="A1715">
        <v>500</v>
      </c>
      <c r="B1715" t="s">
        <v>2014</v>
      </c>
      <c r="C1715">
        <v>4360</v>
      </c>
      <c r="D1715" t="s">
        <v>2152</v>
      </c>
      <c r="E1715">
        <v>80</v>
      </c>
      <c r="F1715" t="s">
        <v>2158</v>
      </c>
    </row>
    <row r="1716" spans="1:6">
      <c r="A1716">
        <v>500</v>
      </c>
      <c r="B1716" t="s">
        <v>2014</v>
      </c>
      <c r="C1716">
        <v>4360</v>
      </c>
      <c r="D1716" t="s">
        <v>2152</v>
      </c>
      <c r="E1716">
        <v>90</v>
      </c>
      <c r="F1716" t="s">
        <v>2159</v>
      </c>
    </row>
    <row r="1717" spans="1:6">
      <c r="A1717">
        <v>500</v>
      </c>
      <c r="B1717" t="s">
        <v>2014</v>
      </c>
      <c r="C1717">
        <v>4360</v>
      </c>
      <c r="D1717" t="s">
        <v>2152</v>
      </c>
      <c r="E1717">
        <v>100</v>
      </c>
      <c r="F1717" t="s">
        <v>2160</v>
      </c>
    </row>
    <row r="1718" spans="1:6">
      <c r="A1718">
        <v>500</v>
      </c>
      <c r="B1718" t="s">
        <v>2014</v>
      </c>
      <c r="C1718">
        <v>4360</v>
      </c>
      <c r="D1718" t="s">
        <v>2152</v>
      </c>
      <c r="E1718">
        <v>120</v>
      </c>
      <c r="F1718" t="s">
        <v>2161</v>
      </c>
    </row>
    <row r="1719" spans="1:6">
      <c r="A1719">
        <v>500</v>
      </c>
      <c r="B1719" t="s">
        <v>2014</v>
      </c>
      <c r="C1719">
        <v>4360</v>
      </c>
      <c r="D1719" t="s">
        <v>2152</v>
      </c>
      <c r="E1719">
        <v>125</v>
      </c>
      <c r="F1719" t="s">
        <v>2162</v>
      </c>
    </row>
    <row r="1720" spans="1:6">
      <c r="A1720">
        <v>500</v>
      </c>
      <c r="B1720" t="s">
        <v>2014</v>
      </c>
      <c r="C1720">
        <v>4360</v>
      </c>
      <c r="D1720" t="s">
        <v>2152</v>
      </c>
      <c r="E1720">
        <v>130</v>
      </c>
      <c r="F1720" t="s">
        <v>2163</v>
      </c>
    </row>
    <row r="1721" spans="1:6">
      <c r="A1721">
        <v>500</v>
      </c>
      <c r="B1721" t="s">
        <v>2014</v>
      </c>
      <c r="C1721">
        <v>4360</v>
      </c>
      <c r="D1721" t="s">
        <v>2152</v>
      </c>
      <c r="E1721">
        <v>135</v>
      </c>
      <c r="F1721" t="s">
        <v>2164</v>
      </c>
    </row>
    <row r="1722" spans="1:6">
      <c r="A1722">
        <v>500</v>
      </c>
      <c r="B1722" t="s">
        <v>2014</v>
      </c>
      <c r="C1722">
        <v>4360</v>
      </c>
      <c r="D1722" t="s">
        <v>2152</v>
      </c>
      <c r="E1722">
        <v>140</v>
      </c>
      <c r="F1722" t="s">
        <v>2165</v>
      </c>
    </row>
    <row r="1723" spans="1:6">
      <c r="A1723">
        <v>500</v>
      </c>
      <c r="B1723" t="s">
        <v>2014</v>
      </c>
      <c r="C1723">
        <v>4360</v>
      </c>
      <c r="D1723" t="s">
        <v>2152</v>
      </c>
      <c r="E1723">
        <v>150</v>
      </c>
      <c r="F1723" t="s">
        <v>2166</v>
      </c>
    </row>
    <row r="1724" spans="1:6">
      <c r="A1724">
        <v>500</v>
      </c>
      <c r="B1724" t="s">
        <v>2014</v>
      </c>
      <c r="C1724">
        <v>4360</v>
      </c>
      <c r="D1724" t="s">
        <v>2152</v>
      </c>
      <c r="E1724">
        <v>155</v>
      </c>
      <c r="F1724" t="s">
        <v>2167</v>
      </c>
    </row>
    <row r="1725" spans="1:6">
      <c r="A1725">
        <v>500</v>
      </c>
      <c r="B1725" t="s">
        <v>2014</v>
      </c>
      <c r="C1725">
        <v>4360</v>
      </c>
      <c r="D1725" t="s">
        <v>2152</v>
      </c>
      <c r="E1725">
        <v>160</v>
      </c>
      <c r="F1725" t="s">
        <v>2168</v>
      </c>
    </row>
    <row r="1726" spans="1:6">
      <c r="A1726">
        <v>500</v>
      </c>
      <c r="B1726" t="s">
        <v>2014</v>
      </c>
      <c r="C1726">
        <v>4360</v>
      </c>
      <c r="D1726" t="s">
        <v>2152</v>
      </c>
      <c r="E1726">
        <v>165</v>
      </c>
      <c r="F1726" t="s">
        <v>2169</v>
      </c>
    </row>
    <row r="1727" spans="1:6">
      <c r="A1727">
        <v>500</v>
      </c>
      <c r="B1727" t="s">
        <v>2014</v>
      </c>
      <c r="C1727">
        <v>4360</v>
      </c>
      <c r="D1727" t="s">
        <v>2152</v>
      </c>
      <c r="E1727">
        <v>170</v>
      </c>
      <c r="F1727" t="s">
        <v>2170</v>
      </c>
    </row>
    <row r="1728" spans="1:6">
      <c r="A1728">
        <v>500</v>
      </c>
      <c r="B1728" t="s">
        <v>2014</v>
      </c>
      <c r="C1728">
        <v>4360</v>
      </c>
      <c r="D1728" t="s">
        <v>2152</v>
      </c>
      <c r="E1728">
        <v>180</v>
      </c>
      <c r="F1728" t="s">
        <v>2171</v>
      </c>
    </row>
    <row r="1729" spans="1:6">
      <c r="A1729">
        <v>500</v>
      </c>
      <c r="B1729" t="s">
        <v>2014</v>
      </c>
      <c r="C1729">
        <v>4360</v>
      </c>
      <c r="D1729" t="s">
        <v>2152</v>
      </c>
      <c r="E1729">
        <v>200</v>
      </c>
      <c r="F1729" t="s">
        <v>2172</v>
      </c>
    </row>
    <row r="1730" spans="1:6">
      <c r="A1730">
        <v>500</v>
      </c>
      <c r="B1730" t="s">
        <v>2014</v>
      </c>
      <c r="C1730">
        <v>4360</v>
      </c>
      <c r="D1730" t="s">
        <v>2152</v>
      </c>
      <c r="E1730">
        <v>220</v>
      </c>
      <c r="F1730" t="s">
        <v>2173</v>
      </c>
    </row>
    <row r="1731" spans="1:6">
      <c r="A1731">
        <v>500</v>
      </c>
      <c r="B1731" t="s">
        <v>2014</v>
      </c>
      <c r="C1731">
        <v>4360</v>
      </c>
      <c r="D1731" t="s">
        <v>2152</v>
      </c>
      <c r="E1731">
        <v>500</v>
      </c>
      <c r="F1731" t="s">
        <v>2174</v>
      </c>
    </row>
    <row r="1732" spans="1:6">
      <c r="A1732">
        <v>500</v>
      </c>
      <c r="B1732" t="s">
        <v>2014</v>
      </c>
      <c r="C1732">
        <v>4380</v>
      </c>
      <c r="D1732" t="s">
        <v>2175</v>
      </c>
      <c r="E1732">
        <v>10</v>
      </c>
      <c r="F1732" t="s">
        <v>2176</v>
      </c>
    </row>
    <row r="1733" spans="1:6">
      <c r="A1733">
        <v>500</v>
      </c>
      <c r="B1733" t="s">
        <v>2014</v>
      </c>
      <c r="C1733">
        <v>4380</v>
      </c>
      <c r="D1733" t="s">
        <v>2175</v>
      </c>
      <c r="E1733">
        <v>20</v>
      </c>
      <c r="F1733" t="s">
        <v>2177</v>
      </c>
    </row>
    <row r="1734" spans="1:6">
      <c r="A1734">
        <v>500</v>
      </c>
      <c r="B1734" t="s">
        <v>2014</v>
      </c>
      <c r="C1734">
        <v>4380</v>
      </c>
      <c r="D1734" t="s">
        <v>2175</v>
      </c>
      <c r="E1734">
        <v>30</v>
      </c>
      <c r="F1734" t="s">
        <v>2178</v>
      </c>
    </row>
    <row r="1735" spans="1:6">
      <c r="A1735">
        <v>500</v>
      </c>
      <c r="B1735" t="s">
        <v>2014</v>
      </c>
      <c r="C1735">
        <v>4380</v>
      </c>
      <c r="D1735" t="s">
        <v>2175</v>
      </c>
      <c r="E1735">
        <v>40</v>
      </c>
      <c r="F1735" t="s">
        <v>2179</v>
      </c>
    </row>
    <row r="1736" spans="1:6">
      <c r="A1736">
        <v>500</v>
      </c>
      <c r="B1736" t="s">
        <v>2014</v>
      </c>
      <c r="C1736">
        <v>4380</v>
      </c>
      <c r="D1736" t="s">
        <v>2175</v>
      </c>
      <c r="E1736">
        <v>50</v>
      </c>
      <c r="F1736" t="s">
        <v>2180</v>
      </c>
    </row>
    <row r="1737" spans="1:6">
      <c r="A1737">
        <v>500</v>
      </c>
      <c r="B1737" t="s">
        <v>2014</v>
      </c>
      <c r="C1737">
        <v>4380</v>
      </c>
      <c r="D1737" t="s">
        <v>2175</v>
      </c>
      <c r="E1737">
        <v>60</v>
      </c>
      <c r="F1737" t="s">
        <v>2181</v>
      </c>
    </row>
    <row r="1738" spans="1:6">
      <c r="A1738">
        <v>500</v>
      </c>
      <c r="B1738" t="s">
        <v>2014</v>
      </c>
      <c r="C1738">
        <v>4380</v>
      </c>
      <c r="D1738" t="s">
        <v>2175</v>
      </c>
      <c r="E1738">
        <v>70</v>
      </c>
      <c r="F1738" t="s">
        <v>2182</v>
      </c>
    </row>
    <row r="1739" spans="1:6">
      <c r="A1739">
        <v>500</v>
      </c>
      <c r="B1739" t="s">
        <v>2014</v>
      </c>
      <c r="C1739">
        <v>4380</v>
      </c>
      <c r="D1739" t="s">
        <v>2175</v>
      </c>
      <c r="E1739">
        <v>75</v>
      </c>
      <c r="F1739" t="s">
        <v>2183</v>
      </c>
    </row>
    <row r="1740" spans="1:6">
      <c r="A1740">
        <v>500</v>
      </c>
      <c r="B1740" t="s">
        <v>2014</v>
      </c>
      <c r="C1740">
        <v>4380</v>
      </c>
      <c r="D1740" t="s">
        <v>2175</v>
      </c>
      <c r="E1740">
        <v>90</v>
      </c>
      <c r="F1740" t="s">
        <v>2184</v>
      </c>
    </row>
    <row r="1741" spans="1:6">
      <c r="A1741">
        <v>500</v>
      </c>
      <c r="B1741" t="s">
        <v>2014</v>
      </c>
      <c r="C1741">
        <v>4380</v>
      </c>
      <c r="D1741" t="s">
        <v>2175</v>
      </c>
      <c r="E1741">
        <v>95</v>
      </c>
      <c r="F1741" t="s">
        <v>2185</v>
      </c>
    </row>
    <row r="1742" spans="1:6">
      <c r="A1742">
        <v>500</v>
      </c>
      <c r="B1742" t="s">
        <v>2014</v>
      </c>
      <c r="C1742">
        <v>4380</v>
      </c>
      <c r="D1742" t="s">
        <v>2175</v>
      </c>
      <c r="E1742">
        <v>100</v>
      </c>
      <c r="F1742" t="s">
        <v>2186</v>
      </c>
    </row>
    <row r="1743" spans="1:6">
      <c r="A1743">
        <v>500</v>
      </c>
      <c r="B1743" t="s">
        <v>2014</v>
      </c>
      <c r="C1743">
        <v>4380</v>
      </c>
      <c r="D1743" t="s">
        <v>2175</v>
      </c>
      <c r="E1743">
        <v>120</v>
      </c>
      <c r="F1743" t="s">
        <v>2187</v>
      </c>
    </row>
    <row r="1744" spans="1:6">
      <c r="A1744">
        <v>500</v>
      </c>
      <c r="B1744" t="s">
        <v>2014</v>
      </c>
      <c r="C1744">
        <v>4380</v>
      </c>
      <c r="D1744" t="s">
        <v>2175</v>
      </c>
      <c r="E1744">
        <v>130</v>
      </c>
      <c r="F1744" t="s">
        <v>2188</v>
      </c>
    </row>
    <row r="1745" spans="1:6">
      <c r="A1745">
        <v>500</v>
      </c>
      <c r="B1745" t="s">
        <v>2014</v>
      </c>
      <c r="C1745">
        <v>4380</v>
      </c>
      <c r="D1745" t="s">
        <v>2175</v>
      </c>
      <c r="E1745">
        <v>140</v>
      </c>
      <c r="F1745" t="s">
        <v>2189</v>
      </c>
    </row>
    <row r="1746" spans="1:6">
      <c r="A1746">
        <v>500</v>
      </c>
      <c r="B1746" t="s">
        <v>2014</v>
      </c>
      <c r="C1746">
        <v>4380</v>
      </c>
      <c r="D1746" t="s">
        <v>2175</v>
      </c>
      <c r="E1746">
        <v>500</v>
      </c>
      <c r="F1746" t="s">
        <v>2190</v>
      </c>
    </row>
    <row r="1747" spans="1:6">
      <c r="A1747">
        <v>500</v>
      </c>
      <c r="B1747" t="s">
        <v>2014</v>
      </c>
      <c r="C1747">
        <v>4380</v>
      </c>
      <c r="D1747" t="s">
        <v>2175</v>
      </c>
      <c r="E1747">
        <v>510</v>
      </c>
      <c r="F1747" t="s">
        <v>2191</v>
      </c>
    </row>
    <row r="1748" spans="1:6">
      <c r="A1748">
        <v>500</v>
      </c>
      <c r="B1748" t="s">
        <v>2014</v>
      </c>
      <c r="C1748">
        <v>4390</v>
      </c>
      <c r="D1748" t="s">
        <v>2192</v>
      </c>
      <c r="E1748">
        <v>10</v>
      </c>
      <c r="F1748" t="s">
        <v>2193</v>
      </c>
    </row>
    <row r="1749" spans="1:6">
      <c r="A1749">
        <v>500</v>
      </c>
      <c r="B1749" t="s">
        <v>2014</v>
      </c>
      <c r="C1749">
        <v>4390</v>
      </c>
      <c r="D1749" t="s">
        <v>2192</v>
      </c>
      <c r="E1749">
        <v>15</v>
      </c>
      <c r="F1749" t="s">
        <v>2194</v>
      </c>
    </row>
    <row r="1750" spans="1:6">
      <c r="A1750">
        <v>500</v>
      </c>
      <c r="B1750" t="s">
        <v>2014</v>
      </c>
      <c r="C1750">
        <v>4390</v>
      </c>
      <c r="D1750" t="s">
        <v>2192</v>
      </c>
      <c r="E1750">
        <v>20</v>
      </c>
      <c r="F1750" t="s">
        <v>2195</v>
      </c>
    </row>
    <row r="1751" spans="1:6">
      <c r="A1751">
        <v>500</v>
      </c>
      <c r="B1751" t="s">
        <v>2014</v>
      </c>
      <c r="C1751">
        <v>4390</v>
      </c>
      <c r="D1751" t="s">
        <v>2192</v>
      </c>
      <c r="E1751">
        <v>30</v>
      </c>
      <c r="F1751" t="s">
        <v>2196</v>
      </c>
    </row>
    <row r="1752" spans="1:6">
      <c r="A1752">
        <v>500</v>
      </c>
      <c r="B1752" t="s">
        <v>2014</v>
      </c>
      <c r="C1752">
        <v>4390</v>
      </c>
      <c r="D1752" t="s">
        <v>2192</v>
      </c>
      <c r="E1752">
        <v>40</v>
      </c>
      <c r="F1752" t="s">
        <v>2197</v>
      </c>
    </row>
    <row r="1753" spans="1:6">
      <c r="A1753">
        <v>500</v>
      </c>
      <c r="B1753" t="s">
        <v>2014</v>
      </c>
      <c r="C1753">
        <v>4390</v>
      </c>
      <c r="D1753" t="s">
        <v>2192</v>
      </c>
      <c r="E1753">
        <v>50</v>
      </c>
      <c r="F1753" t="s">
        <v>2198</v>
      </c>
    </row>
    <row r="1754" spans="1:6">
      <c r="A1754">
        <v>500</v>
      </c>
      <c r="B1754" t="s">
        <v>2014</v>
      </c>
      <c r="C1754">
        <v>4390</v>
      </c>
      <c r="D1754" t="s">
        <v>2192</v>
      </c>
      <c r="E1754">
        <v>60</v>
      </c>
      <c r="F1754" t="s">
        <v>2199</v>
      </c>
    </row>
    <row r="1755" spans="1:6">
      <c r="A1755">
        <v>500</v>
      </c>
      <c r="B1755" t="s">
        <v>2014</v>
      </c>
      <c r="C1755">
        <v>4390</v>
      </c>
      <c r="D1755" t="s">
        <v>2192</v>
      </c>
      <c r="E1755">
        <v>70</v>
      </c>
      <c r="F1755" t="s">
        <v>2200</v>
      </c>
    </row>
    <row r="1756" spans="1:6">
      <c r="A1756">
        <v>500</v>
      </c>
      <c r="B1756" t="s">
        <v>2014</v>
      </c>
      <c r="C1756">
        <v>4390</v>
      </c>
      <c r="D1756" t="s">
        <v>2192</v>
      </c>
      <c r="E1756">
        <v>80</v>
      </c>
      <c r="F1756" t="s">
        <v>2201</v>
      </c>
    </row>
    <row r="1757" spans="1:6">
      <c r="A1757">
        <v>500</v>
      </c>
      <c r="B1757" t="s">
        <v>2014</v>
      </c>
      <c r="C1757">
        <v>4390</v>
      </c>
      <c r="D1757" t="s">
        <v>2192</v>
      </c>
      <c r="E1757">
        <v>910</v>
      </c>
      <c r="F1757" t="s">
        <v>2202</v>
      </c>
    </row>
    <row r="1758" spans="1:6">
      <c r="A1758">
        <v>500</v>
      </c>
      <c r="B1758" t="s">
        <v>2014</v>
      </c>
      <c r="C1758">
        <v>4395</v>
      </c>
      <c r="D1758" t="s">
        <v>2187</v>
      </c>
      <c r="E1758">
        <v>10</v>
      </c>
      <c r="F1758" t="s">
        <v>2203</v>
      </c>
    </row>
    <row r="1759" spans="1:6">
      <c r="A1759">
        <v>500</v>
      </c>
      <c r="B1759" t="s">
        <v>2014</v>
      </c>
      <c r="C1759">
        <v>4395</v>
      </c>
      <c r="D1759" t="s">
        <v>2187</v>
      </c>
      <c r="E1759">
        <v>20</v>
      </c>
      <c r="F1759" t="s">
        <v>2204</v>
      </c>
    </row>
    <row r="1760" spans="1:6">
      <c r="A1760">
        <v>500</v>
      </c>
      <c r="B1760" t="s">
        <v>2014</v>
      </c>
      <c r="C1760">
        <v>4396</v>
      </c>
      <c r="D1760" t="s">
        <v>2186</v>
      </c>
      <c r="E1760">
        <v>10</v>
      </c>
      <c r="F1760" t="s">
        <v>2205</v>
      </c>
    </row>
    <row r="1761" spans="1:6">
      <c r="A1761">
        <v>500</v>
      </c>
      <c r="B1761" t="s">
        <v>2014</v>
      </c>
      <c r="C1761">
        <v>4396</v>
      </c>
      <c r="D1761" t="s">
        <v>2186</v>
      </c>
      <c r="E1761">
        <v>20</v>
      </c>
      <c r="F1761" t="s">
        <v>2206</v>
      </c>
    </row>
    <row r="1762" spans="1:6">
      <c r="A1762">
        <v>500</v>
      </c>
      <c r="B1762" t="s">
        <v>2014</v>
      </c>
      <c r="C1762">
        <v>4400</v>
      </c>
      <c r="D1762" t="s">
        <v>2207</v>
      </c>
      <c r="E1762">
        <v>10</v>
      </c>
      <c r="F1762" t="s">
        <v>2208</v>
      </c>
    </row>
    <row r="1763" spans="1:6">
      <c r="A1763">
        <v>500</v>
      </c>
      <c r="B1763" t="s">
        <v>2014</v>
      </c>
      <c r="C1763">
        <v>4480</v>
      </c>
      <c r="D1763" t="s">
        <v>2209</v>
      </c>
      <c r="E1763">
        <v>100</v>
      </c>
      <c r="F1763" t="s">
        <v>2210</v>
      </c>
    </row>
    <row r="1764" spans="1:6">
      <c r="A1764">
        <v>500</v>
      </c>
      <c r="B1764" t="s">
        <v>2014</v>
      </c>
      <c r="C1764">
        <v>4480</v>
      </c>
      <c r="D1764" t="s">
        <v>2209</v>
      </c>
      <c r="E1764">
        <v>150</v>
      </c>
      <c r="F1764" t="s">
        <v>2211</v>
      </c>
    </row>
    <row r="1765" spans="1:6">
      <c r="A1765">
        <v>500</v>
      </c>
      <c r="B1765" t="s">
        <v>2014</v>
      </c>
      <c r="C1765">
        <v>4480</v>
      </c>
      <c r="D1765" t="s">
        <v>2209</v>
      </c>
      <c r="E1765">
        <v>200</v>
      </c>
      <c r="F1765" t="s">
        <v>2212</v>
      </c>
    </row>
    <row r="1766" spans="1:6">
      <c r="A1766">
        <v>500</v>
      </c>
      <c r="B1766" t="s">
        <v>2014</v>
      </c>
      <c r="C1766">
        <v>4480</v>
      </c>
      <c r="D1766" t="s">
        <v>2209</v>
      </c>
      <c r="E1766">
        <v>300</v>
      </c>
      <c r="F1766" t="s">
        <v>2213</v>
      </c>
    </row>
    <row r="1767" spans="1:6">
      <c r="A1767">
        <v>500</v>
      </c>
      <c r="B1767" t="s">
        <v>2014</v>
      </c>
      <c r="C1767">
        <v>4480</v>
      </c>
      <c r="D1767" t="s">
        <v>2209</v>
      </c>
      <c r="E1767">
        <v>500</v>
      </c>
      <c r="F1767" t="s">
        <v>2214</v>
      </c>
    </row>
    <row r="1768" spans="1:6">
      <c r="A1768">
        <v>500</v>
      </c>
      <c r="B1768" t="s">
        <v>2014</v>
      </c>
      <c r="C1768">
        <v>4500</v>
      </c>
      <c r="D1768" t="s">
        <v>2215</v>
      </c>
      <c r="E1768">
        <v>100</v>
      </c>
      <c r="F1768" t="s">
        <v>2216</v>
      </c>
    </row>
    <row r="1769" spans="1:6">
      <c r="A1769">
        <v>500</v>
      </c>
      <c r="B1769" t="s">
        <v>2014</v>
      </c>
      <c r="C1769">
        <v>4500</v>
      </c>
      <c r="D1769" t="s">
        <v>2215</v>
      </c>
      <c r="E1769">
        <v>200</v>
      </c>
      <c r="F1769" t="s">
        <v>2217</v>
      </c>
    </row>
    <row r="1770" spans="1:6">
      <c r="A1770">
        <v>500</v>
      </c>
      <c r="B1770" t="s">
        <v>2014</v>
      </c>
      <c r="C1770">
        <v>4500</v>
      </c>
      <c r="D1770" t="s">
        <v>2215</v>
      </c>
      <c r="E1770">
        <v>300</v>
      </c>
      <c r="F1770" t="s">
        <v>2218</v>
      </c>
    </row>
    <row r="1771" spans="1:6">
      <c r="A1771">
        <v>500</v>
      </c>
      <c r="B1771" t="s">
        <v>2014</v>
      </c>
      <c r="C1771">
        <v>4500</v>
      </c>
      <c r="D1771" t="s">
        <v>2215</v>
      </c>
      <c r="E1771">
        <v>500</v>
      </c>
      <c r="F1771" t="s">
        <v>2219</v>
      </c>
    </row>
    <row r="1772" spans="1:6">
      <c r="A1772">
        <v>500</v>
      </c>
      <c r="B1772" t="s">
        <v>2014</v>
      </c>
      <c r="C1772">
        <v>4520</v>
      </c>
      <c r="D1772" t="s">
        <v>2220</v>
      </c>
      <c r="E1772">
        <v>100</v>
      </c>
      <c r="F1772" t="s">
        <v>2221</v>
      </c>
    </row>
    <row r="1773" spans="1:6">
      <c r="A1773">
        <v>500</v>
      </c>
      <c r="B1773" t="s">
        <v>2014</v>
      </c>
      <c r="C1773">
        <v>4520</v>
      </c>
      <c r="D1773" t="s">
        <v>2220</v>
      </c>
      <c r="E1773">
        <v>200</v>
      </c>
      <c r="F1773" t="s">
        <v>2222</v>
      </c>
    </row>
    <row r="1774" spans="1:6">
      <c r="A1774">
        <v>500</v>
      </c>
      <c r="B1774" t="s">
        <v>2014</v>
      </c>
      <c r="C1774">
        <v>4520</v>
      </c>
      <c r="D1774" t="s">
        <v>2220</v>
      </c>
      <c r="E1774">
        <v>500</v>
      </c>
      <c r="F1774" t="s">
        <v>2223</v>
      </c>
    </row>
    <row r="1775" spans="1:6">
      <c r="A1775">
        <v>500</v>
      </c>
      <c r="B1775" t="s">
        <v>2014</v>
      </c>
      <c r="C1775">
        <v>4540</v>
      </c>
      <c r="D1775" t="s">
        <v>2224</v>
      </c>
      <c r="E1775">
        <v>100</v>
      </c>
      <c r="F1775" t="s">
        <v>2225</v>
      </c>
    </row>
    <row r="1776" spans="1:6">
      <c r="A1776">
        <v>500</v>
      </c>
      <c r="B1776" t="s">
        <v>2014</v>
      </c>
      <c r="C1776">
        <v>4540</v>
      </c>
      <c r="D1776" t="s">
        <v>2224</v>
      </c>
      <c r="E1776">
        <v>200</v>
      </c>
      <c r="F1776" t="s">
        <v>2226</v>
      </c>
    </row>
    <row r="1777" spans="1:6">
      <c r="A1777">
        <v>500</v>
      </c>
      <c r="B1777" t="s">
        <v>2014</v>
      </c>
      <c r="C1777">
        <v>4540</v>
      </c>
      <c r="D1777" t="s">
        <v>2224</v>
      </c>
      <c r="E1777">
        <v>300</v>
      </c>
      <c r="F1777" t="s">
        <v>2227</v>
      </c>
    </row>
    <row r="1778" spans="1:6">
      <c r="A1778">
        <v>500</v>
      </c>
      <c r="B1778" t="s">
        <v>2014</v>
      </c>
      <c r="C1778">
        <v>4540</v>
      </c>
      <c r="D1778" t="s">
        <v>2224</v>
      </c>
      <c r="E1778">
        <v>910</v>
      </c>
      <c r="F1778" t="s">
        <v>2228</v>
      </c>
    </row>
    <row r="1779" spans="1:6">
      <c r="A1779">
        <v>500</v>
      </c>
      <c r="B1779" t="s">
        <v>2014</v>
      </c>
      <c r="C1779">
        <v>4560</v>
      </c>
      <c r="D1779" t="s">
        <v>2229</v>
      </c>
      <c r="E1779">
        <v>10</v>
      </c>
      <c r="F1779" t="s">
        <v>2230</v>
      </c>
    </row>
    <row r="1780" spans="1:6">
      <c r="A1780">
        <v>500</v>
      </c>
      <c r="B1780" t="s">
        <v>2014</v>
      </c>
      <c r="C1780">
        <v>4560</v>
      </c>
      <c r="D1780" t="s">
        <v>2229</v>
      </c>
      <c r="E1780">
        <v>20</v>
      </c>
      <c r="F1780" t="s">
        <v>2231</v>
      </c>
    </row>
    <row r="1781" spans="1:6">
      <c r="A1781">
        <v>500</v>
      </c>
      <c r="B1781" t="s">
        <v>2014</v>
      </c>
      <c r="C1781">
        <v>4560</v>
      </c>
      <c r="D1781" t="s">
        <v>2229</v>
      </c>
      <c r="E1781">
        <v>30</v>
      </c>
      <c r="F1781" t="s">
        <v>2232</v>
      </c>
    </row>
    <row r="1782" spans="1:6">
      <c r="A1782">
        <v>500</v>
      </c>
      <c r="B1782" t="s">
        <v>2014</v>
      </c>
      <c r="C1782">
        <v>4560</v>
      </c>
      <c r="D1782" t="s">
        <v>2229</v>
      </c>
      <c r="E1782">
        <v>40</v>
      </c>
      <c r="F1782" t="s">
        <v>2233</v>
      </c>
    </row>
    <row r="1783" spans="1:6">
      <c r="A1783">
        <v>500</v>
      </c>
      <c r="B1783" t="s">
        <v>2014</v>
      </c>
      <c r="C1783">
        <v>4560</v>
      </c>
      <c r="D1783" t="s">
        <v>2229</v>
      </c>
      <c r="E1783">
        <v>50</v>
      </c>
      <c r="F1783" t="s">
        <v>2234</v>
      </c>
    </row>
    <row r="1784" spans="1:6">
      <c r="A1784">
        <v>500</v>
      </c>
      <c r="B1784" t="s">
        <v>2014</v>
      </c>
      <c r="C1784">
        <v>4560</v>
      </c>
      <c r="D1784" t="s">
        <v>2229</v>
      </c>
      <c r="E1784">
        <v>60</v>
      </c>
      <c r="F1784" t="s">
        <v>2235</v>
      </c>
    </row>
    <row r="1785" spans="1:6">
      <c r="A1785">
        <v>500</v>
      </c>
      <c r="B1785" t="s">
        <v>2014</v>
      </c>
      <c r="C1785">
        <v>4560</v>
      </c>
      <c r="D1785" t="s">
        <v>2229</v>
      </c>
      <c r="E1785">
        <v>70</v>
      </c>
      <c r="F1785" t="s">
        <v>2236</v>
      </c>
    </row>
    <row r="1786" spans="1:6">
      <c r="A1786">
        <v>500</v>
      </c>
      <c r="B1786" t="s">
        <v>2014</v>
      </c>
      <c r="C1786">
        <v>4560</v>
      </c>
      <c r="D1786" t="s">
        <v>2229</v>
      </c>
      <c r="E1786">
        <v>80</v>
      </c>
      <c r="F1786" t="s">
        <v>2237</v>
      </c>
    </row>
    <row r="1787" spans="1:6">
      <c r="A1787">
        <v>500</v>
      </c>
      <c r="B1787" t="s">
        <v>2014</v>
      </c>
      <c r="C1787">
        <v>4560</v>
      </c>
      <c r="D1787" t="s">
        <v>2229</v>
      </c>
      <c r="E1787">
        <v>500</v>
      </c>
      <c r="F1787" t="s">
        <v>2238</v>
      </c>
    </row>
    <row r="1788" spans="1:6">
      <c r="A1788">
        <v>500</v>
      </c>
      <c r="B1788" t="s">
        <v>2014</v>
      </c>
      <c r="C1788">
        <v>4580</v>
      </c>
      <c r="D1788" t="s">
        <v>2239</v>
      </c>
      <c r="E1788">
        <v>20</v>
      </c>
      <c r="F1788" t="s">
        <v>2240</v>
      </c>
    </row>
    <row r="1789" spans="1:6">
      <c r="A1789">
        <v>500</v>
      </c>
      <c r="B1789" t="s">
        <v>2014</v>
      </c>
      <c r="C1789">
        <v>4580</v>
      </c>
      <c r="D1789" t="s">
        <v>2239</v>
      </c>
      <c r="E1789">
        <v>40</v>
      </c>
      <c r="F1789" t="s">
        <v>2241</v>
      </c>
    </row>
    <row r="1790" spans="1:6">
      <c r="A1790">
        <v>500</v>
      </c>
      <c r="B1790" t="s">
        <v>2014</v>
      </c>
      <c r="C1790">
        <v>4580</v>
      </c>
      <c r="D1790" t="s">
        <v>2239</v>
      </c>
      <c r="E1790">
        <v>60</v>
      </c>
      <c r="F1790" t="s">
        <v>2242</v>
      </c>
    </row>
    <row r="1791" spans="1:6">
      <c r="A1791">
        <v>500</v>
      </c>
      <c r="B1791" t="s">
        <v>2014</v>
      </c>
      <c r="C1791">
        <v>4580</v>
      </c>
      <c r="D1791" t="s">
        <v>2239</v>
      </c>
      <c r="E1791">
        <v>80</v>
      </c>
      <c r="F1791" t="s">
        <v>2243</v>
      </c>
    </row>
    <row r="1792" spans="1:6">
      <c r="A1792">
        <v>500</v>
      </c>
      <c r="B1792" t="s">
        <v>2014</v>
      </c>
      <c r="C1792">
        <v>4580</v>
      </c>
      <c r="D1792" t="s">
        <v>2239</v>
      </c>
      <c r="E1792">
        <v>100</v>
      </c>
      <c r="F1792" t="s">
        <v>2244</v>
      </c>
    </row>
    <row r="1793" spans="1:6">
      <c r="A1793">
        <v>500</v>
      </c>
      <c r="B1793" t="s">
        <v>2014</v>
      </c>
      <c r="C1793">
        <v>4580</v>
      </c>
      <c r="D1793" t="s">
        <v>2239</v>
      </c>
      <c r="E1793">
        <v>110</v>
      </c>
      <c r="F1793" t="s">
        <v>2245</v>
      </c>
    </row>
    <row r="1794" spans="1:6">
      <c r="A1794">
        <v>500</v>
      </c>
      <c r="B1794" t="s">
        <v>2014</v>
      </c>
      <c r="C1794">
        <v>4580</v>
      </c>
      <c r="D1794" t="s">
        <v>2239</v>
      </c>
      <c r="E1794">
        <v>500</v>
      </c>
      <c r="F1794" t="s">
        <v>2246</v>
      </c>
    </row>
    <row r="1795" spans="1:6">
      <c r="A1795">
        <v>500</v>
      </c>
      <c r="B1795" t="s">
        <v>2014</v>
      </c>
      <c r="C1795">
        <v>4600</v>
      </c>
      <c r="D1795" t="s">
        <v>2247</v>
      </c>
      <c r="E1795">
        <v>10</v>
      </c>
      <c r="F1795" t="s">
        <v>2248</v>
      </c>
    </row>
    <row r="1796" spans="1:6">
      <c r="A1796">
        <v>500</v>
      </c>
      <c r="B1796" t="s">
        <v>2014</v>
      </c>
      <c r="C1796">
        <v>4600</v>
      </c>
      <c r="D1796" t="s">
        <v>2247</v>
      </c>
      <c r="E1796">
        <v>15</v>
      </c>
      <c r="F1796" t="s">
        <v>2249</v>
      </c>
    </row>
    <row r="1797" spans="1:6">
      <c r="A1797">
        <v>500</v>
      </c>
      <c r="B1797" t="s">
        <v>2014</v>
      </c>
      <c r="C1797">
        <v>4600</v>
      </c>
      <c r="D1797" t="s">
        <v>2247</v>
      </c>
      <c r="E1797">
        <v>20</v>
      </c>
      <c r="F1797" t="s">
        <v>2250</v>
      </c>
    </row>
    <row r="1798" spans="1:6">
      <c r="A1798">
        <v>500</v>
      </c>
      <c r="B1798" t="s">
        <v>2014</v>
      </c>
      <c r="C1798">
        <v>4600</v>
      </c>
      <c r="D1798" t="s">
        <v>2247</v>
      </c>
      <c r="E1798">
        <v>30</v>
      </c>
      <c r="F1798" t="s">
        <v>2251</v>
      </c>
    </row>
    <row r="1799" spans="1:6">
      <c r="A1799">
        <v>500</v>
      </c>
      <c r="B1799" t="s">
        <v>2014</v>
      </c>
      <c r="C1799">
        <v>4600</v>
      </c>
      <c r="D1799" t="s">
        <v>2247</v>
      </c>
      <c r="E1799">
        <v>40</v>
      </c>
      <c r="F1799" t="s">
        <v>2252</v>
      </c>
    </row>
    <row r="1800" spans="1:6">
      <c r="A1800">
        <v>500</v>
      </c>
      <c r="B1800" t="s">
        <v>2014</v>
      </c>
      <c r="C1800">
        <v>4600</v>
      </c>
      <c r="D1800" t="s">
        <v>2247</v>
      </c>
      <c r="E1800">
        <v>50</v>
      </c>
      <c r="F1800" t="s">
        <v>2253</v>
      </c>
    </row>
    <row r="1801" spans="1:6">
      <c r="A1801">
        <v>500</v>
      </c>
      <c r="B1801" t="s">
        <v>2014</v>
      </c>
      <c r="C1801">
        <v>4600</v>
      </c>
      <c r="D1801" t="s">
        <v>2247</v>
      </c>
      <c r="E1801">
        <v>60</v>
      </c>
      <c r="F1801" t="s">
        <v>2254</v>
      </c>
    </row>
    <row r="1802" spans="1:6">
      <c r="A1802">
        <v>500</v>
      </c>
      <c r="B1802" t="s">
        <v>2014</v>
      </c>
      <c r="C1802">
        <v>4600</v>
      </c>
      <c r="D1802" t="s">
        <v>2247</v>
      </c>
      <c r="E1802">
        <v>70</v>
      </c>
      <c r="F1802" t="s">
        <v>2255</v>
      </c>
    </row>
    <row r="1803" spans="1:6">
      <c r="A1803">
        <v>500</v>
      </c>
      <c r="B1803" t="s">
        <v>2014</v>
      </c>
      <c r="C1803">
        <v>4600</v>
      </c>
      <c r="D1803" t="s">
        <v>2247</v>
      </c>
      <c r="E1803">
        <v>500</v>
      </c>
      <c r="F1803" t="s">
        <v>2256</v>
      </c>
    </row>
    <row r="1804" spans="1:6">
      <c r="A1804">
        <v>500</v>
      </c>
      <c r="B1804" t="s">
        <v>2014</v>
      </c>
      <c r="C1804">
        <v>4620</v>
      </c>
      <c r="D1804" t="s">
        <v>2257</v>
      </c>
      <c r="E1804">
        <v>10</v>
      </c>
      <c r="F1804" t="s">
        <v>2258</v>
      </c>
    </row>
    <row r="1805" spans="1:6">
      <c r="A1805">
        <v>500</v>
      </c>
      <c r="B1805" t="s">
        <v>2014</v>
      </c>
      <c r="C1805">
        <v>4620</v>
      </c>
      <c r="D1805" t="s">
        <v>2257</v>
      </c>
      <c r="E1805">
        <v>20</v>
      </c>
      <c r="F1805" t="s">
        <v>2259</v>
      </c>
    </row>
    <row r="1806" spans="1:6">
      <c r="A1806">
        <v>500</v>
      </c>
      <c r="B1806" t="s">
        <v>2014</v>
      </c>
      <c r="C1806">
        <v>4620</v>
      </c>
      <c r="D1806" t="s">
        <v>2257</v>
      </c>
      <c r="E1806">
        <v>30</v>
      </c>
      <c r="F1806" t="s">
        <v>2260</v>
      </c>
    </row>
    <row r="1807" spans="1:6">
      <c r="A1807">
        <v>500</v>
      </c>
      <c r="B1807" t="s">
        <v>2014</v>
      </c>
      <c r="C1807">
        <v>4620</v>
      </c>
      <c r="D1807" t="s">
        <v>2257</v>
      </c>
      <c r="E1807">
        <v>40</v>
      </c>
      <c r="F1807" t="s">
        <v>2261</v>
      </c>
    </row>
    <row r="1808" spans="1:6">
      <c r="A1808">
        <v>500</v>
      </c>
      <c r="B1808" t="s">
        <v>2014</v>
      </c>
      <c r="C1808">
        <v>4620</v>
      </c>
      <c r="D1808" t="s">
        <v>2257</v>
      </c>
      <c r="E1808">
        <v>500</v>
      </c>
      <c r="F1808" t="s">
        <v>2262</v>
      </c>
    </row>
    <row r="1809" spans="1:6">
      <c r="A1809">
        <v>500</v>
      </c>
      <c r="B1809" t="s">
        <v>2014</v>
      </c>
      <c r="C1809">
        <v>4640</v>
      </c>
      <c r="D1809" t="s">
        <v>2263</v>
      </c>
      <c r="E1809">
        <v>5</v>
      </c>
      <c r="F1809" t="s">
        <v>2264</v>
      </c>
    </row>
    <row r="1810" spans="1:6">
      <c r="A1810">
        <v>500</v>
      </c>
      <c r="B1810" t="s">
        <v>2014</v>
      </c>
      <c r="C1810">
        <v>4640</v>
      </c>
      <c r="D1810" t="s">
        <v>2263</v>
      </c>
      <c r="E1810">
        <v>10</v>
      </c>
      <c r="F1810" t="s">
        <v>2265</v>
      </c>
    </row>
    <row r="1811" spans="1:6">
      <c r="A1811">
        <v>500</v>
      </c>
      <c r="B1811" t="s">
        <v>2014</v>
      </c>
      <c r="C1811">
        <v>4640</v>
      </c>
      <c r="D1811" t="s">
        <v>2263</v>
      </c>
      <c r="E1811">
        <v>20</v>
      </c>
      <c r="F1811" t="s">
        <v>2266</v>
      </c>
    </row>
    <row r="1812" spans="1:6">
      <c r="A1812">
        <v>500</v>
      </c>
      <c r="B1812" t="s">
        <v>2014</v>
      </c>
      <c r="C1812">
        <v>4640</v>
      </c>
      <c r="D1812" t="s">
        <v>2263</v>
      </c>
      <c r="E1812">
        <v>30</v>
      </c>
      <c r="F1812" t="s">
        <v>2267</v>
      </c>
    </row>
    <row r="1813" spans="1:6">
      <c r="A1813">
        <v>500</v>
      </c>
      <c r="B1813" t="s">
        <v>2014</v>
      </c>
      <c r="C1813">
        <v>4640</v>
      </c>
      <c r="D1813" t="s">
        <v>2263</v>
      </c>
      <c r="E1813">
        <v>40</v>
      </c>
      <c r="F1813" t="s">
        <v>2268</v>
      </c>
    </row>
    <row r="1814" spans="1:6">
      <c r="A1814">
        <v>500</v>
      </c>
      <c r="B1814" t="s">
        <v>2014</v>
      </c>
      <c r="C1814">
        <v>4640</v>
      </c>
      <c r="D1814" t="s">
        <v>2263</v>
      </c>
      <c r="E1814">
        <v>50</v>
      </c>
      <c r="F1814" t="s">
        <v>2269</v>
      </c>
    </row>
    <row r="1815" spans="1:6">
      <c r="A1815">
        <v>500</v>
      </c>
      <c r="B1815" t="s">
        <v>2014</v>
      </c>
      <c r="C1815">
        <v>4640</v>
      </c>
      <c r="D1815" t="s">
        <v>2263</v>
      </c>
      <c r="E1815">
        <v>60</v>
      </c>
      <c r="F1815" t="s">
        <v>2270</v>
      </c>
    </row>
    <row r="1816" spans="1:6">
      <c r="A1816">
        <v>500</v>
      </c>
      <c r="B1816" t="s">
        <v>2014</v>
      </c>
      <c r="C1816">
        <v>4640</v>
      </c>
      <c r="D1816" t="s">
        <v>2263</v>
      </c>
      <c r="E1816">
        <v>80</v>
      </c>
      <c r="F1816" t="s">
        <v>2271</v>
      </c>
    </row>
    <row r="1817" spans="1:6">
      <c r="A1817">
        <v>500</v>
      </c>
      <c r="B1817" t="s">
        <v>2014</v>
      </c>
      <c r="C1817">
        <v>4640</v>
      </c>
      <c r="D1817" t="s">
        <v>2263</v>
      </c>
      <c r="E1817">
        <v>90</v>
      </c>
      <c r="F1817" t="s">
        <v>2272</v>
      </c>
    </row>
    <row r="1818" spans="1:6">
      <c r="A1818">
        <v>500</v>
      </c>
      <c r="B1818" t="s">
        <v>2014</v>
      </c>
      <c r="C1818">
        <v>4640</v>
      </c>
      <c r="D1818" t="s">
        <v>2263</v>
      </c>
      <c r="E1818">
        <v>95</v>
      </c>
      <c r="F1818" t="s">
        <v>2273</v>
      </c>
    </row>
    <row r="1819" spans="1:6">
      <c r="A1819">
        <v>500</v>
      </c>
      <c r="B1819" t="s">
        <v>2014</v>
      </c>
      <c r="C1819">
        <v>4640</v>
      </c>
      <c r="D1819" t="s">
        <v>2263</v>
      </c>
      <c r="E1819">
        <v>100</v>
      </c>
      <c r="F1819" t="s">
        <v>2274</v>
      </c>
    </row>
    <row r="1820" spans="1:6">
      <c r="A1820">
        <v>500</v>
      </c>
      <c r="B1820" t="s">
        <v>2014</v>
      </c>
      <c r="C1820">
        <v>4640</v>
      </c>
      <c r="D1820" t="s">
        <v>2263</v>
      </c>
      <c r="E1820">
        <v>500</v>
      </c>
      <c r="F1820" t="s">
        <v>2275</v>
      </c>
    </row>
    <row r="1821" spans="1:6">
      <c r="A1821">
        <v>500</v>
      </c>
      <c r="B1821" t="s">
        <v>2014</v>
      </c>
      <c r="C1821">
        <v>4660</v>
      </c>
      <c r="D1821" t="s">
        <v>2276</v>
      </c>
      <c r="E1821">
        <v>110</v>
      </c>
      <c r="F1821" t="s">
        <v>2277</v>
      </c>
    </row>
    <row r="1822" spans="1:6">
      <c r="A1822">
        <v>500</v>
      </c>
      <c r="B1822" t="s">
        <v>2014</v>
      </c>
      <c r="C1822">
        <v>4700</v>
      </c>
      <c r="D1822" t="s">
        <v>2278</v>
      </c>
      <c r="E1822">
        <v>10</v>
      </c>
      <c r="F1822" t="s">
        <v>2279</v>
      </c>
    </row>
    <row r="1823" spans="1:6">
      <c r="A1823">
        <v>500</v>
      </c>
      <c r="B1823" t="s">
        <v>2014</v>
      </c>
      <c r="C1823">
        <v>4700</v>
      </c>
      <c r="D1823" t="s">
        <v>2278</v>
      </c>
      <c r="E1823">
        <v>20</v>
      </c>
      <c r="F1823" t="s">
        <v>2280</v>
      </c>
    </row>
    <row r="1824" spans="1:6">
      <c r="A1824">
        <v>500</v>
      </c>
      <c r="B1824" t="s">
        <v>2014</v>
      </c>
      <c r="C1824">
        <v>4700</v>
      </c>
      <c r="D1824" t="s">
        <v>2278</v>
      </c>
      <c r="E1824">
        <v>25</v>
      </c>
      <c r="F1824" t="s">
        <v>2281</v>
      </c>
    </row>
    <row r="1825" spans="1:6">
      <c r="A1825">
        <v>500</v>
      </c>
      <c r="B1825" t="s">
        <v>2014</v>
      </c>
      <c r="C1825">
        <v>4700</v>
      </c>
      <c r="D1825" t="s">
        <v>2278</v>
      </c>
      <c r="E1825">
        <v>30</v>
      </c>
      <c r="F1825" t="s">
        <v>2282</v>
      </c>
    </row>
    <row r="1826" spans="1:6">
      <c r="A1826">
        <v>500</v>
      </c>
      <c r="B1826" t="s">
        <v>2014</v>
      </c>
      <c r="C1826">
        <v>4700</v>
      </c>
      <c r="D1826" t="s">
        <v>2278</v>
      </c>
      <c r="E1826">
        <v>40</v>
      </c>
      <c r="F1826" t="s">
        <v>2283</v>
      </c>
    </row>
    <row r="1827" spans="1:6">
      <c r="A1827">
        <v>500</v>
      </c>
      <c r="B1827" t="s">
        <v>2014</v>
      </c>
      <c r="C1827">
        <v>4700</v>
      </c>
      <c r="D1827" t="s">
        <v>2278</v>
      </c>
      <c r="E1827">
        <v>50</v>
      </c>
      <c r="F1827" t="s">
        <v>2284</v>
      </c>
    </row>
    <row r="1828" spans="1:6">
      <c r="A1828">
        <v>500</v>
      </c>
      <c r="B1828" t="s">
        <v>2014</v>
      </c>
      <c r="C1828">
        <v>4700</v>
      </c>
      <c r="D1828" t="s">
        <v>2278</v>
      </c>
      <c r="E1828">
        <v>60</v>
      </c>
      <c r="F1828" t="s">
        <v>2285</v>
      </c>
    </row>
    <row r="1829" spans="1:6">
      <c r="A1829">
        <v>500</v>
      </c>
      <c r="B1829" t="s">
        <v>2014</v>
      </c>
      <c r="C1829">
        <v>4700</v>
      </c>
      <c r="D1829" t="s">
        <v>2278</v>
      </c>
      <c r="E1829">
        <v>70</v>
      </c>
      <c r="F1829" t="s">
        <v>2286</v>
      </c>
    </row>
    <row r="1830" spans="1:6">
      <c r="A1830">
        <v>500</v>
      </c>
      <c r="B1830" t="s">
        <v>2014</v>
      </c>
      <c r="C1830">
        <v>4700</v>
      </c>
      <c r="D1830" t="s">
        <v>2278</v>
      </c>
      <c r="E1830">
        <v>80</v>
      </c>
      <c r="F1830" t="s">
        <v>2287</v>
      </c>
    </row>
    <row r="1831" spans="1:6">
      <c r="A1831">
        <v>500</v>
      </c>
      <c r="B1831" t="s">
        <v>2014</v>
      </c>
      <c r="C1831">
        <v>4700</v>
      </c>
      <c r="D1831" t="s">
        <v>2278</v>
      </c>
      <c r="E1831">
        <v>90</v>
      </c>
      <c r="F1831" t="s">
        <v>2288</v>
      </c>
    </row>
    <row r="1832" spans="1:6">
      <c r="A1832">
        <v>500</v>
      </c>
      <c r="B1832" t="s">
        <v>2014</v>
      </c>
      <c r="C1832">
        <v>4700</v>
      </c>
      <c r="D1832" t="s">
        <v>2278</v>
      </c>
      <c r="E1832">
        <v>100</v>
      </c>
      <c r="F1832" t="s">
        <v>2289</v>
      </c>
    </row>
    <row r="1833" spans="1:6">
      <c r="A1833">
        <v>500</v>
      </c>
      <c r="B1833" t="s">
        <v>2014</v>
      </c>
      <c r="C1833">
        <v>4700</v>
      </c>
      <c r="D1833" t="s">
        <v>2278</v>
      </c>
      <c r="E1833">
        <v>110</v>
      </c>
      <c r="F1833" t="s">
        <v>2290</v>
      </c>
    </row>
    <row r="1834" spans="1:6">
      <c r="A1834">
        <v>500</v>
      </c>
      <c r="B1834" t="s">
        <v>2014</v>
      </c>
      <c r="C1834">
        <v>4700</v>
      </c>
      <c r="D1834" t="s">
        <v>2278</v>
      </c>
      <c r="E1834">
        <v>120</v>
      </c>
      <c r="F1834" t="s">
        <v>2291</v>
      </c>
    </row>
    <row r="1835" spans="1:6">
      <c r="A1835">
        <v>500</v>
      </c>
      <c r="B1835" t="s">
        <v>2014</v>
      </c>
      <c r="C1835">
        <v>4700</v>
      </c>
      <c r="D1835" t="s">
        <v>2278</v>
      </c>
      <c r="E1835">
        <v>130</v>
      </c>
      <c r="F1835" t="s">
        <v>2292</v>
      </c>
    </row>
    <row r="1836" spans="1:6">
      <c r="A1836">
        <v>500</v>
      </c>
      <c r="B1836" t="s">
        <v>2014</v>
      </c>
      <c r="C1836">
        <v>4700</v>
      </c>
      <c r="D1836" t="s">
        <v>2278</v>
      </c>
      <c r="E1836">
        <v>140</v>
      </c>
      <c r="F1836" t="s">
        <v>2293</v>
      </c>
    </row>
    <row r="1837" spans="1:6">
      <c r="A1837">
        <v>500</v>
      </c>
      <c r="B1837" t="s">
        <v>2014</v>
      </c>
      <c r="C1837">
        <v>4700</v>
      </c>
      <c r="D1837" t="s">
        <v>2278</v>
      </c>
      <c r="E1837">
        <v>150</v>
      </c>
      <c r="F1837" t="s">
        <v>2294</v>
      </c>
    </row>
    <row r="1838" spans="1:6">
      <c r="A1838">
        <v>500</v>
      </c>
      <c r="B1838" t="s">
        <v>2014</v>
      </c>
      <c r="C1838">
        <v>4700</v>
      </c>
      <c r="D1838" t="s">
        <v>2278</v>
      </c>
      <c r="E1838">
        <v>160</v>
      </c>
      <c r="F1838" t="s">
        <v>2295</v>
      </c>
    </row>
    <row r="1839" spans="1:6">
      <c r="A1839">
        <v>500</v>
      </c>
      <c r="B1839" t="s">
        <v>2014</v>
      </c>
      <c r="C1839">
        <v>4700</v>
      </c>
      <c r="D1839" t="s">
        <v>2278</v>
      </c>
      <c r="E1839">
        <v>170</v>
      </c>
      <c r="F1839" t="s">
        <v>2296</v>
      </c>
    </row>
    <row r="1840" spans="1:6">
      <c r="A1840">
        <v>500</v>
      </c>
      <c r="B1840" t="s">
        <v>2014</v>
      </c>
      <c r="C1840">
        <v>4700</v>
      </c>
      <c r="D1840" t="s">
        <v>2278</v>
      </c>
      <c r="E1840">
        <v>180</v>
      </c>
      <c r="F1840" t="s">
        <v>2297</v>
      </c>
    </row>
    <row r="1841" spans="1:6">
      <c r="A1841">
        <v>500</v>
      </c>
      <c r="B1841" t="s">
        <v>2014</v>
      </c>
      <c r="C1841">
        <v>4700</v>
      </c>
      <c r="D1841" t="s">
        <v>2278</v>
      </c>
      <c r="E1841">
        <v>190</v>
      </c>
      <c r="F1841" t="s">
        <v>2298</v>
      </c>
    </row>
    <row r="1842" spans="1:6">
      <c r="A1842">
        <v>500</v>
      </c>
      <c r="B1842" t="s">
        <v>2014</v>
      </c>
      <c r="C1842">
        <v>4700</v>
      </c>
      <c r="D1842" t="s">
        <v>2278</v>
      </c>
      <c r="E1842">
        <v>200</v>
      </c>
      <c r="F1842" t="s">
        <v>2299</v>
      </c>
    </row>
    <row r="1843" spans="1:6">
      <c r="A1843">
        <v>500</v>
      </c>
      <c r="B1843" t="s">
        <v>2014</v>
      </c>
      <c r="C1843">
        <v>4700</v>
      </c>
      <c r="D1843" t="s">
        <v>2278</v>
      </c>
      <c r="E1843">
        <v>210</v>
      </c>
      <c r="F1843" t="s">
        <v>2300</v>
      </c>
    </row>
    <row r="1844" spans="1:6">
      <c r="A1844">
        <v>500</v>
      </c>
      <c r="B1844" t="s">
        <v>2014</v>
      </c>
      <c r="C1844">
        <v>4700</v>
      </c>
      <c r="D1844" t="s">
        <v>2278</v>
      </c>
      <c r="E1844">
        <v>220</v>
      </c>
      <c r="F1844" t="s">
        <v>2301</v>
      </c>
    </row>
    <row r="1845" spans="1:6">
      <c r="A1845">
        <v>500</v>
      </c>
      <c r="B1845" t="s">
        <v>2014</v>
      </c>
      <c r="C1845">
        <v>4700</v>
      </c>
      <c r="D1845" t="s">
        <v>2278</v>
      </c>
      <c r="E1845">
        <v>230</v>
      </c>
      <c r="F1845" t="s">
        <v>2302</v>
      </c>
    </row>
    <row r="1846" spans="1:6">
      <c r="A1846">
        <v>500</v>
      </c>
      <c r="B1846" t="s">
        <v>2014</v>
      </c>
      <c r="C1846">
        <v>4700</v>
      </c>
      <c r="D1846" t="s">
        <v>2278</v>
      </c>
      <c r="E1846">
        <v>240</v>
      </c>
      <c r="F1846" t="s">
        <v>2303</v>
      </c>
    </row>
    <row r="1847" spans="1:6">
      <c r="A1847">
        <v>500</v>
      </c>
      <c r="B1847" t="s">
        <v>2014</v>
      </c>
      <c r="C1847">
        <v>4700</v>
      </c>
      <c r="D1847" t="s">
        <v>2278</v>
      </c>
      <c r="E1847">
        <v>270</v>
      </c>
      <c r="F1847" t="s">
        <v>2304</v>
      </c>
    </row>
    <row r="1848" spans="1:6">
      <c r="A1848">
        <v>500</v>
      </c>
      <c r="B1848" t="s">
        <v>2014</v>
      </c>
      <c r="C1848">
        <v>4700</v>
      </c>
      <c r="D1848" t="s">
        <v>2278</v>
      </c>
      <c r="E1848">
        <v>280</v>
      </c>
      <c r="F1848" t="s">
        <v>2305</v>
      </c>
    </row>
    <row r="1849" spans="1:6">
      <c r="A1849">
        <v>500</v>
      </c>
      <c r="B1849" t="s">
        <v>2014</v>
      </c>
      <c r="C1849">
        <v>4701</v>
      </c>
      <c r="D1849" t="s">
        <v>2306</v>
      </c>
      <c r="E1849">
        <v>10</v>
      </c>
      <c r="F1849" t="s">
        <v>2307</v>
      </c>
    </row>
    <row r="1850" spans="1:6">
      <c r="A1850">
        <v>500</v>
      </c>
      <c r="B1850" t="s">
        <v>2014</v>
      </c>
      <c r="C1850">
        <v>4701</v>
      </c>
      <c r="D1850" t="s">
        <v>2306</v>
      </c>
      <c r="E1850">
        <v>20</v>
      </c>
      <c r="F1850" t="s">
        <v>2308</v>
      </c>
    </row>
    <row r="1851" spans="1:6">
      <c r="A1851">
        <v>500</v>
      </c>
      <c r="B1851" t="s">
        <v>2014</v>
      </c>
      <c r="C1851">
        <v>4702</v>
      </c>
      <c r="D1851" t="s">
        <v>2309</v>
      </c>
      <c r="E1851">
        <v>10</v>
      </c>
      <c r="F1851" t="s">
        <v>2310</v>
      </c>
    </row>
    <row r="1852" spans="1:6">
      <c r="A1852">
        <v>500</v>
      </c>
      <c r="B1852" t="s">
        <v>2014</v>
      </c>
      <c r="C1852">
        <v>4702</v>
      </c>
      <c r="D1852" t="s">
        <v>2309</v>
      </c>
      <c r="E1852">
        <v>20</v>
      </c>
      <c r="F1852" t="s">
        <v>2311</v>
      </c>
    </row>
    <row r="1853" spans="1:6">
      <c r="A1853">
        <v>500</v>
      </c>
      <c r="B1853" t="s">
        <v>2014</v>
      </c>
      <c r="C1853">
        <v>4705</v>
      </c>
      <c r="D1853" t="s">
        <v>2312</v>
      </c>
      <c r="E1853">
        <v>10</v>
      </c>
      <c r="F1853" t="s">
        <v>2313</v>
      </c>
    </row>
    <row r="1854" spans="1:6">
      <c r="A1854">
        <v>500</v>
      </c>
      <c r="B1854" t="s">
        <v>2014</v>
      </c>
      <c r="C1854">
        <v>4705</v>
      </c>
      <c r="D1854" t="s">
        <v>2312</v>
      </c>
      <c r="E1854">
        <v>20</v>
      </c>
      <c r="F1854" t="s">
        <v>2314</v>
      </c>
    </row>
    <row r="1855" spans="1:6">
      <c r="A1855">
        <v>500</v>
      </c>
      <c r="B1855" t="s">
        <v>2014</v>
      </c>
      <c r="C1855">
        <v>4705</v>
      </c>
      <c r="D1855" t="s">
        <v>2312</v>
      </c>
      <c r="E1855">
        <v>30</v>
      </c>
      <c r="F1855" t="s">
        <v>2315</v>
      </c>
    </row>
    <row r="1856" spans="1:6">
      <c r="A1856">
        <v>500</v>
      </c>
      <c r="B1856" t="s">
        <v>2014</v>
      </c>
      <c r="C1856">
        <v>4705</v>
      </c>
      <c r="D1856" t="s">
        <v>2312</v>
      </c>
      <c r="E1856">
        <v>40</v>
      </c>
      <c r="F1856" t="s">
        <v>2316</v>
      </c>
    </row>
    <row r="1857" spans="1:6">
      <c r="A1857">
        <v>500</v>
      </c>
      <c r="B1857" t="s">
        <v>2014</v>
      </c>
      <c r="C1857">
        <v>4705</v>
      </c>
      <c r="D1857" t="s">
        <v>2312</v>
      </c>
      <c r="E1857">
        <v>50</v>
      </c>
      <c r="F1857" t="s">
        <v>2317</v>
      </c>
    </row>
    <row r="1858" spans="1:6">
      <c r="A1858">
        <v>500</v>
      </c>
      <c r="B1858" t="s">
        <v>2014</v>
      </c>
      <c r="C1858">
        <v>4705</v>
      </c>
      <c r="D1858" t="s">
        <v>2312</v>
      </c>
      <c r="E1858">
        <v>60</v>
      </c>
      <c r="F1858" t="s">
        <v>2318</v>
      </c>
    </row>
    <row r="1859" spans="1:6">
      <c r="A1859">
        <v>500</v>
      </c>
      <c r="B1859" t="s">
        <v>2014</v>
      </c>
      <c r="C1859">
        <v>4705</v>
      </c>
      <c r="D1859" t="s">
        <v>2312</v>
      </c>
      <c r="E1859">
        <v>70</v>
      </c>
      <c r="F1859" t="s">
        <v>2319</v>
      </c>
    </row>
    <row r="1860" spans="1:6">
      <c r="A1860">
        <v>500</v>
      </c>
      <c r="B1860" t="s">
        <v>2014</v>
      </c>
      <c r="C1860">
        <v>4705</v>
      </c>
      <c r="D1860" t="s">
        <v>2312</v>
      </c>
      <c r="E1860">
        <v>80</v>
      </c>
      <c r="F1860" t="s">
        <v>2320</v>
      </c>
    </row>
    <row r="1861" spans="1:6">
      <c r="A1861">
        <v>500</v>
      </c>
      <c r="B1861" t="s">
        <v>2014</v>
      </c>
      <c r="C1861">
        <v>4705</v>
      </c>
      <c r="D1861" t="s">
        <v>2312</v>
      </c>
      <c r="E1861">
        <v>90</v>
      </c>
      <c r="F1861" t="s">
        <v>2321</v>
      </c>
    </row>
    <row r="1862" spans="1:6">
      <c r="A1862">
        <v>500</v>
      </c>
      <c r="B1862" t="s">
        <v>2014</v>
      </c>
      <c r="C1862">
        <v>4705</v>
      </c>
      <c r="D1862" t="s">
        <v>2312</v>
      </c>
      <c r="E1862">
        <v>100</v>
      </c>
      <c r="F1862" t="s">
        <v>2322</v>
      </c>
    </row>
    <row r="1863" spans="1:6">
      <c r="A1863">
        <v>500</v>
      </c>
      <c r="B1863" t="s">
        <v>2014</v>
      </c>
      <c r="C1863">
        <v>4705</v>
      </c>
      <c r="D1863" t="s">
        <v>2312</v>
      </c>
      <c r="E1863">
        <v>110</v>
      </c>
      <c r="F1863" t="s">
        <v>2323</v>
      </c>
    </row>
    <row r="1864" spans="1:6">
      <c r="A1864">
        <v>500</v>
      </c>
      <c r="B1864" t="s">
        <v>2014</v>
      </c>
      <c r="C1864">
        <v>4705</v>
      </c>
      <c r="D1864" t="s">
        <v>2312</v>
      </c>
      <c r="E1864">
        <v>115</v>
      </c>
      <c r="F1864" t="s">
        <v>2324</v>
      </c>
    </row>
    <row r="1865" spans="1:6">
      <c r="A1865">
        <v>500</v>
      </c>
      <c r="B1865" t="s">
        <v>2014</v>
      </c>
      <c r="C1865">
        <v>4705</v>
      </c>
      <c r="D1865" t="s">
        <v>2312</v>
      </c>
      <c r="E1865">
        <v>120</v>
      </c>
      <c r="F1865" t="s">
        <v>2325</v>
      </c>
    </row>
    <row r="1866" spans="1:6">
      <c r="A1866">
        <v>500</v>
      </c>
      <c r="B1866" t="s">
        <v>2014</v>
      </c>
      <c r="C1866">
        <v>4705</v>
      </c>
      <c r="D1866" t="s">
        <v>2312</v>
      </c>
      <c r="E1866">
        <v>130</v>
      </c>
      <c r="F1866" t="s">
        <v>2326</v>
      </c>
    </row>
    <row r="1867" spans="1:6">
      <c r="A1867">
        <v>500</v>
      </c>
      <c r="B1867" t="s">
        <v>2014</v>
      </c>
      <c r="C1867">
        <v>4705</v>
      </c>
      <c r="D1867" t="s">
        <v>2312</v>
      </c>
      <c r="E1867">
        <v>140</v>
      </c>
      <c r="F1867" t="s">
        <v>2327</v>
      </c>
    </row>
    <row r="1868" spans="1:6">
      <c r="A1868">
        <v>500</v>
      </c>
      <c r="B1868" t="s">
        <v>2014</v>
      </c>
      <c r="C1868">
        <v>4705</v>
      </c>
      <c r="D1868" t="s">
        <v>2312</v>
      </c>
      <c r="E1868">
        <v>280</v>
      </c>
      <c r="F1868" t="s">
        <v>2328</v>
      </c>
    </row>
    <row r="1869" spans="1:6">
      <c r="A1869">
        <v>500</v>
      </c>
      <c r="B1869" t="s">
        <v>2014</v>
      </c>
      <c r="C1869">
        <v>4705</v>
      </c>
      <c r="D1869" t="s">
        <v>2312</v>
      </c>
      <c r="E1869">
        <v>500</v>
      </c>
      <c r="F1869" t="s">
        <v>2329</v>
      </c>
    </row>
    <row r="1870" spans="1:6">
      <c r="A1870">
        <v>500</v>
      </c>
      <c r="B1870" t="s">
        <v>2014</v>
      </c>
      <c r="C1870">
        <v>4710</v>
      </c>
      <c r="D1870" t="s">
        <v>2330</v>
      </c>
      <c r="E1870">
        <v>10</v>
      </c>
      <c r="F1870" t="s">
        <v>2331</v>
      </c>
    </row>
    <row r="1871" spans="1:6">
      <c r="A1871">
        <v>500</v>
      </c>
      <c r="B1871" t="s">
        <v>2014</v>
      </c>
      <c r="C1871">
        <v>4710</v>
      </c>
      <c r="D1871" t="s">
        <v>2330</v>
      </c>
      <c r="E1871">
        <v>15</v>
      </c>
      <c r="F1871" t="s">
        <v>2332</v>
      </c>
    </row>
    <row r="1872" spans="1:6">
      <c r="A1872">
        <v>500</v>
      </c>
      <c r="B1872" t="s">
        <v>2014</v>
      </c>
      <c r="C1872">
        <v>4710</v>
      </c>
      <c r="D1872" t="s">
        <v>2330</v>
      </c>
      <c r="E1872">
        <v>20</v>
      </c>
      <c r="F1872" t="s">
        <v>2333</v>
      </c>
    </row>
    <row r="1873" spans="1:6">
      <c r="A1873">
        <v>500</v>
      </c>
      <c r="B1873" t="s">
        <v>2014</v>
      </c>
      <c r="C1873">
        <v>4710</v>
      </c>
      <c r="D1873" t="s">
        <v>2330</v>
      </c>
      <c r="E1873">
        <v>30</v>
      </c>
      <c r="F1873" t="s">
        <v>2334</v>
      </c>
    </row>
    <row r="1874" spans="1:6">
      <c r="A1874">
        <v>500</v>
      </c>
      <c r="B1874" t="s">
        <v>2014</v>
      </c>
      <c r="C1874">
        <v>4710</v>
      </c>
      <c r="D1874" t="s">
        <v>2330</v>
      </c>
      <c r="E1874">
        <v>40</v>
      </c>
      <c r="F1874" t="s">
        <v>2335</v>
      </c>
    </row>
    <row r="1875" spans="1:6">
      <c r="A1875">
        <v>500</v>
      </c>
      <c r="B1875" t="s">
        <v>2014</v>
      </c>
      <c r="C1875">
        <v>4710</v>
      </c>
      <c r="D1875" t="s">
        <v>2330</v>
      </c>
      <c r="E1875">
        <v>50</v>
      </c>
      <c r="F1875" t="s">
        <v>2336</v>
      </c>
    </row>
    <row r="1876" spans="1:6">
      <c r="A1876">
        <v>500</v>
      </c>
      <c r="B1876" t="s">
        <v>2014</v>
      </c>
      <c r="C1876">
        <v>4710</v>
      </c>
      <c r="D1876" t="s">
        <v>2330</v>
      </c>
      <c r="E1876">
        <v>60</v>
      </c>
      <c r="F1876" t="s">
        <v>2337</v>
      </c>
    </row>
    <row r="1877" spans="1:6">
      <c r="A1877">
        <v>500</v>
      </c>
      <c r="B1877" t="s">
        <v>2014</v>
      </c>
      <c r="C1877">
        <v>4710</v>
      </c>
      <c r="D1877" t="s">
        <v>2330</v>
      </c>
      <c r="E1877">
        <v>70</v>
      </c>
      <c r="F1877" t="s">
        <v>2338</v>
      </c>
    </row>
    <row r="1878" spans="1:6">
      <c r="A1878">
        <v>500</v>
      </c>
      <c r="B1878" t="s">
        <v>2014</v>
      </c>
      <c r="C1878">
        <v>4710</v>
      </c>
      <c r="D1878" t="s">
        <v>2330</v>
      </c>
      <c r="E1878">
        <v>80</v>
      </c>
      <c r="F1878" t="s">
        <v>2339</v>
      </c>
    </row>
    <row r="1879" spans="1:6">
      <c r="A1879">
        <v>500</v>
      </c>
      <c r="B1879" t="s">
        <v>2014</v>
      </c>
      <c r="C1879">
        <v>4710</v>
      </c>
      <c r="D1879" t="s">
        <v>2330</v>
      </c>
      <c r="E1879">
        <v>90</v>
      </c>
      <c r="F1879" t="s">
        <v>2340</v>
      </c>
    </row>
    <row r="1880" spans="1:6">
      <c r="A1880">
        <v>500</v>
      </c>
      <c r="B1880" t="s">
        <v>2014</v>
      </c>
      <c r="C1880">
        <v>4710</v>
      </c>
      <c r="D1880" t="s">
        <v>2330</v>
      </c>
      <c r="E1880">
        <v>100</v>
      </c>
      <c r="F1880" t="s">
        <v>2341</v>
      </c>
    </row>
    <row r="1881" spans="1:6">
      <c r="A1881">
        <v>500</v>
      </c>
      <c r="B1881" t="s">
        <v>2014</v>
      </c>
      <c r="C1881">
        <v>4710</v>
      </c>
      <c r="D1881" t="s">
        <v>2330</v>
      </c>
      <c r="E1881">
        <v>110</v>
      </c>
      <c r="F1881" t="s">
        <v>2342</v>
      </c>
    </row>
    <row r="1882" spans="1:6">
      <c r="A1882">
        <v>500</v>
      </c>
      <c r="B1882" t="s">
        <v>2014</v>
      </c>
      <c r="C1882">
        <v>4710</v>
      </c>
      <c r="D1882" t="s">
        <v>2330</v>
      </c>
      <c r="E1882">
        <v>115</v>
      </c>
      <c r="F1882" t="s">
        <v>2343</v>
      </c>
    </row>
    <row r="1883" spans="1:6">
      <c r="A1883">
        <v>500</v>
      </c>
      <c r="B1883" t="s">
        <v>2014</v>
      </c>
      <c r="C1883">
        <v>4710</v>
      </c>
      <c r="D1883" t="s">
        <v>2330</v>
      </c>
      <c r="E1883">
        <v>120</v>
      </c>
      <c r="F1883" t="s">
        <v>2344</v>
      </c>
    </row>
    <row r="1884" spans="1:6">
      <c r="A1884">
        <v>500</v>
      </c>
      <c r="B1884" t="s">
        <v>2014</v>
      </c>
      <c r="C1884">
        <v>4710</v>
      </c>
      <c r="D1884" t="s">
        <v>2330</v>
      </c>
      <c r="E1884">
        <v>125</v>
      </c>
      <c r="F1884" t="s">
        <v>2345</v>
      </c>
    </row>
    <row r="1885" spans="1:6">
      <c r="A1885">
        <v>500</v>
      </c>
      <c r="B1885" t="s">
        <v>2014</v>
      </c>
      <c r="C1885">
        <v>4710</v>
      </c>
      <c r="D1885" t="s">
        <v>2330</v>
      </c>
      <c r="E1885">
        <v>130</v>
      </c>
      <c r="F1885" t="s">
        <v>2346</v>
      </c>
    </row>
    <row r="1886" spans="1:6">
      <c r="A1886">
        <v>500</v>
      </c>
      <c r="B1886" t="s">
        <v>2014</v>
      </c>
      <c r="C1886">
        <v>4710</v>
      </c>
      <c r="D1886" t="s">
        <v>2330</v>
      </c>
      <c r="E1886">
        <v>135</v>
      </c>
      <c r="F1886" t="s">
        <v>2347</v>
      </c>
    </row>
    <row r="1887" spans="1:6">
      <c r="A1887">
        <v>500</v>
      </c>
      <c r="B1887" t="s">
        <v>2014</v>
      </c>
      <c r="C1887">
        <v>4710</v>
      </c>
      <c r="D1887" t="s">
        <v>2330</v>
      </c>
      <c r="E1887">
        <v>140</v>
      </c>
      <c r="F1887" t="s">
        <v>2348</v>
      </c>
    </row>
    <row r="1888" spans="1:6">
      <c r="A1888">
        <v>500</v>
      </c>
      <c r="B1888" t="s">
        <v>2014</v>
      </c>
      <c r="C1888">
        <v>4710</v>
      </c>
      <c r="D1888" t="s">
        <v>2330</v>
      </c>
      <c r="E1888">
        <v>150</v>
      </c>
      <c r="F1888" t="s">
        <v>2349</v>
      </c>
    </row>
    <row r="1889" spans="1:6">
      <c r="A1889">
        <v>500</v>
      </c>
      <c r="B1889" t="s">
        <v>2014</v>
      </c>
      <c r="C1889">
        <v>4710</v>
      </c>
      <c r="D1889" t="s">
        <v>2330</v>
      </c>
      <c r="E1889">
        <v>160</v>
      </c>
      <c r="F1889" t="s">
        <v>2350</v>
      </c>
    </row>
    <row r="1890" spans="1:6">
      <c r="A1890">
        <v>500</v>
      </c>
      <c r="B1890" t="s">
        <v>2014</v>
      </c>
      <c r="C1890">
        <v>4710</v>
      </c>
      <c r="D1890" t="s">
        <v>2330</v>
      </c>
      <c r="E1890">
        <v>170</v>
      </c>
      <c r="F1890" t="s">
        <v>2351</v>
      </c>
    </row>
    <row r="1891" spans="1:6">
      <c r="A1891">
        <v>500</v>
      </c>
      <c r="B1891" t="s">
        <v>2014</v>
      </c>
      <c r="C1891">
        <v>4710</v>
      </c>
      <c r="D1891" t="s">
        <v>2330</v>
      </c>
      <c r="E1891">
        <v>180</v>
      </c>
      <c r="F1891" t="s">
        <v>2352</v>
      </c>
    </row>
    <row r="1892" spans="1:6">
      <c r="A1892">
        <v>500</v>
      </c>
      <c r="B1892" t="s">
        <v>2014</v>
      </c>
      <c r="C1892">
        <v>4710</v>
      </c>
      <c r="D1892" t="s">
        <v>2330</v>
      </c>
      <c r="E1892">
        <v>190</v>
      </c>
      <c r="F1892" t="s">
        <v>2353</v>
      </c>
    </row>
    <row r="1893" spans="1:6">
      <c r="A1893">
        <v>500</v>
      </c>
      <c r="B1893" t="s">
        <v>2014</v>
      </c>
      <c r="C1893">
        <v>4710</v>
      </c>
      <c r="D1893" t="s">
        <v>2330</v>
      </c>
      <c r="E1893">
        <v>200</v>
      </c>
      <c r="F1893" t="s">
        <v>2354</v>
      </c>
    </row>
    <row r="1894" spans="1:6">
      <c r="A1894">
        <v>500</v>
      </c>
      <c r="B1894" t="s">
        <v>2014</v>
      </c>
      <c r="C1894">
        <v>4710</v>
      </c>
      <c r="D1894" t="s">
        <v>2330</v>
      </c>
      <c r="E1894">
        <v>210</v>
      </c>
      <c r="F1894" t="s">
        <v>2355</v>
      </c>
    </row>
    <row r="1895" spans="1:6">
      <c r="A1895">
        <v>500</v>
      </c>
      <c r="B1895" t="s">
        <v>2014</v>
      </c>
      <c r="C1895">
        <v>4710</v>
      </c>
      <c r="D1895" t="s">
        <v>2330</v>
      </c>
      <c r="E1895">
        <v>220</v>
      </c>
      <c r="F1895" t="s">
        <v>2356</v>
      </c>
    </row>
    <row r="1896" spans="1:6">
      <c r="A1896">
        <v>500</v>
      </c>
      <c r="B1896" t="s">
        <v>2014</v>
      </c>
      <c r="C1896">
        <v>4710</v>
      </c>
      <c r="D1896" t="s">
        <v>2330</v>
      </c>
      <c r="E1896">
        <v>230</v>
      </c>
      <c r="F1896" t="s">
        <v>2357</v>
      </c>
    </row>
    <row r="1897" spans="1:6">
      <c r="A1897">
        <v>500</v>
      </c>
      <c r="B1897" t="s">
        <v>2014</v>
      </c>
      <c r="C1897">
        <v>4710</v>
      </c>
      <c r="D1897" t="s">
        <v>2330</v>
      </c>
      <c r="E1897">
        <v>240</v>
      </c>
      <c r="F1897" t="s">
        <v>2358</v>
      </c>
    </row>
    <row r="1898" spans="1:6">
      <c r="A1898">
        <v>500</v>
      </c>
      <c r="B1898" t="s">
        <v>2014</v>
      </c>
      <c r="C1898">
        <v>4710</v>
      </c>
      <c r="D1898" t="s">
        <v>2330</v>
      </c>
      <c r="E1898">
        <v>250</v>
      </c>
      <c r="F1898" t="s">
        <v>2359</v>
      </c>
    </row>
    <row r="1899" spans="1:6">
      <c r="A1899">
        <v>500</v>
      </c>
      <c r="B1899" t="s">
        <v>2014</v>
      </c>
      <c r="C1899">
        <v>4710</v>
      </c>
      <c r="D1899" t="s">
        <v>2330</v>
      </c>
      <c r="E1899">
        <v>260</v>
      </c>
      <c r="F1899" t="s">
        <v>2360</v>
      </c>
    </row>
    <row r="1900" spans="1:6">
      <c r="A1900">
        <v>500</v>
      </c>
      <c r="B1900" t="s">
        <v>2014</v>
      </c>
      <c r="C1900">
        <v>4710</v>
      </c>
      <c r="D1900" t="s">
        <v>2330</v>
      </c>
      <c r="E1900">
        <v>270</v>
      </c>
      <c r="F1900" t="s">
        <v>2361</v>
      </c>
    </row>
    <row r="1901" spans="1:6">
      <c r="A1901">
        <v>500</v>
      </c>
      <c r="B1901" t="s">
        <v>2014</v>
      </c>
      <c r="C1901">
        <v>4710</v>
      </c>
      <c r="D1901" t="s">
        <v>2330</v>
      </c>
      <c r="E1901">
        <v>280</v>
      </c>
      <c r="F1901" t="s">
        <v>2362</v>
      </c>
    </row>
    <row r="1902" spans="1:6">
      <c r="A1902">
        <v>500</v>
      </c>
      <c r="B1902" t="s">
        <v>2014</v>
      </c>
      <c r="C1902">
        <v>4712</v>
      </c>
      <c r="D1902" t="s">
        <v>2363</v>
      </c>
      <c r="E1902">
        <v>10</v>
      </c>
      <c r="F1902" t="s">
        <v>2364</v>
      </c>
    </row>
    <row r="1903" spans="1:6">
      <c r="A1903">
        <v>500</v>
      </c>
      <c r="B1903" t="s">
        <v>2014</v>
      </c>
      <c r="C1903">
        <v>4714</v>
      </c>
      <c r="D1903" t="s">
        <v>2365</v>
      </c>
      <c r="E1903">
        <v>10</v>
      </c>
      <c r="F1903" t="s">
        <v>2366</v>
      </c>
    </row>
    <row r="1904" spans="1:6">
      <c r="A1904">
        <v>500</v>
      </c>
      <c r="B1904" t="s">
        <v>2014</v>
      </c>
      <c r="C1904">
        <v>4715</v>
      </c>
      <c r="D1904" t="s">
        <v>2367</v>
      </c>
      <c r="E1904">
        <v>10</v>
      </c>
      <c r="F1904" t="s">
        <v>2368</v>
      </c>
    </row>
    <row r="1905" spans="1:6">
      <c r="A1905">
        <v>500</v>
      </c>
      <c r="B1905" t="s">
        <v>2014</v>
      </c>
      <c r="C1905">
        <v>4716</v>
      </c>
      <c r="D1905" t="s">
        <v>2369</v>
      </c>
      <c r="E1905">
        <v>8</v>
      </c>
      <c r="F1905" t="s">
        <v>2370</v>
      </c>
    </row>
    <row r="1906" spans="1:6">
      <c r="A1906">
        <v>500</v>
      </c>
      <c r="B1906" t="s">
        <v>2014</v>
      </c>
      <c r="C1906">
        <v>4716</v>
      </c>
      <c r="D1906" t="s">
        <v>2369</v>
      </c>
      <c r="E1906">
        <v>15</v>
      </c>
      <c r="F1906" t="s">
        <v>2371</v>
      </c>
    </row>
    <row r="1907" spans="1:6">
      <c r="A1907">
        <v>500</v>
      </c>
      <c r="B1907" t="s">
        <v>2014</v>
      </c>
      <c r="C1907">
        <v>4716</v>
      </c>
      <c r="D1907" t="s">
        <v>2369</v>
      </c>
      <c r="E1907">
        <v>90</v>
      </c>
      <c r="F1907" t="s">
        <v>2372</v>
      </c>
    </row>
    <row r="1908" spans="1:6">
      <c r="A1908">
        <v>500</v>
      </c>
      <c r="B1908" t="s">
        <v>2014</v>
      </c>
      <c r="C1908">
        <v>4716</v>
      </c>
      <c r="D1908" t="s">
        <v>2369</v>
      </c>
      <c r="E1908">
        <v>910</v>
      </c>
      <c r="F1908" t="s">
        <v>2373</v>
      </c>
    </row>
    <row r="1909" spans="1:6">
      <c r="A1909">
        <v>500</v>
      </c>
      <c r="B1909" t="s">
        <v>2014</v>
      </c>
      <c r="C1909">
        <v>4718</v>
      </c>
      <c r="D1909" t="s">
        <v>2248</v>
      </c>
      <c r="E1909">
        <v>10</v>
      </c>
      <c r="F1909" t="s">
        <v>2374</v>
      </c>
    </row>
    <row r="1910" spans="1:6">
      <c r="A1910">
        <v>500</v>
      </c>
      <c r="B1910" t="s">
        <v>2014</v>
      </c>
      <c r="C1910">
        <v>4718</v>
      </c>
      <c r="D1910" t="s">
        <v>2248</v>
      </c>
      <c r="E1910">
        <v>20</v>
      </c>
      <c r="F1910" t="s">
        <v>2375</v>
      </c>
    </row>
    <row r="1911" spans="1:6">
      <c r="A1911">
        <v>500</v>
      </c>
      <c r="B1911" t="s">
        <v>2014</v>
      </c>
      <c r="C1911">
        <v>4718</v>
      </c>
      <c r="D1911" t="s">
        <v>2248</v>
      </c>
      <c r="E1911">
        <v>910</v>
      </c>
      <c r="F1911" t="s">
        <v>2376</v>
      </c>
    </row>
    <row r="1912" spans="1:6">
      <c r="A1912">
        <v>500</v>
      </c>
      <c r="B1912" t="s">
        <v>2014</v>
      </c>
      <c r="C1912">
        <v>4720</v>
      </c>
      <c r="D1912" t="s">
        <v>2377</v>
      </c>
      <c r="E1912">
        <v>10</v>
      </c>
      <c r="F1912" t="s">
        <v>2378</v>
      </c>
    </row>
    <row r="1913" spans="1:6">
      <c r="A1913">
        <v>500</v>
      </c>
      <c r="B1913" t="s">
        <v>2014</v>
      </c>
      <c r="C1913">
        <v>4720</v>
      </c>
      <c r="D1913" t="s">
        <v>2377</v>
      </c>
      <c r="E1913">
        <v>20</v>
      </c>
      <c r="F1913" t="s">
        <v>2379</v>
      </c>
    </row>
    <row r="1914" spans="1:6">
      <c r="A1914">
        <v>500</v>
      </c>
      <c r="B1914" t="s">
        <v>2014</v>
      </c>
      <c r="C1914">
        <v>4720</v>
      </c>
      <c r="D1914" t="s">
        <v>2377</v>
      </c>
      <c r="E1914">
        <v>30</v>
      </c>
      <c r="F1914" t="s">
        <v>2380</v>
      </c>
    </row>
    <row r="1915" spans="1:6">
      <c r="A1915">
        <v>500</v>
      </c>
      <c r="B1915" t="s">
        <v>2014</v>
      </c>
      <c r="C1915">
        <v>4720</v>
      </c>
      <c r="D1915" t="s">
        <v>2377</v>
      </c>
      <c r="E1915">
        <v>40</v>
      </c>
      <c r="F1915" t="s">
        <v>2381</v>
      </c>
    </row>
    <row r="1916" spans="1:6">
      <c r="A1916">
        <v>500</v>
      </c>
      <c r="B1916" t="s">
        <v>2014</v>
      </c>
      <c r="C1916">
        <v>4720</v>
      </c>
      <c r="D1916" t="s">
        <v>2377</v>
      </c>
      <c r="E1916">
        <v>50</v>
      </c>
      <c r="F1916" t="s">
        <v>2382</v>
      </c>
    </row>
    <row r="1917" spans="1:6">
      <c r="A1917">
        <v>500</v>
      </c>
      <c r="B1917" t="s">
        <v>2014</v>
      </c>
      <c r="C1917">
        <v>4720</v>
      </c>
      <c r="D1917" t="s">
        <v>2377</v>
      </c>
      <c r="E1917">
        <v>60</v>
      </c>
      <c r="F1917" t="s">
        <v>2383</v>
      </c>
    </row>
    <row r="1918" spans="1:6">
      <c r="A1918">
        <v>500</v>
      </c>
      <c r="B1918" t="s">
        <v>2014</v>
      </c>
      <c r="C1918">
        <v>4720</v>
      </c>
      <c r="D1918" t="s">
        <v>2377</v>
      </c>
      <c r="E1918">
        <v>70</v>
      </c>
      <c r="F1918" t="s">
        <v>2384</v>
      </c>
    </row>
    <row r="1919" spans="1:6">
      <c r="A1919">
        <v>500</v>
      </c>
      <c r="B1919" t="s">
        <v>2014</v>
      </c>
      <c r="C1919">
        <v>4720</v>
      </c>
      <c r="D1919" t="s">
        <v>2377</v>
      </c>
      <c r="E1919">
        <v>80</v>
      </c>
      <c r="F1919" t="s">
        <v>2385</v>
      </c>
    </row>
    <row r="1920" spans="1:6">
      <c r="A1920">
        <v>500</v>
      </c>
      <c r="B1920" t="s">
        <v>2014</v>
      </c>
      <c r="C1920">
        <v>4720</v>
      </c>
      <c r="D1920" t="s">
        <v>2377</v>
      </c>
      <c r="E1920">
        <v>90</v>
      </c>
      <c r="F1920" t="s">
        <v>2386</v>
      </c>
    </row>
    <row r="1921" spans="1:6">
      <c r="A1921">
        <v>500</v>
      </c>
      <c r="B1921" t="s">
        <v>2014</v>
      </c>
      <c r="C1921">
        <v>4720</v>
      </c>
      <c r="D1921" t="s">
        <v>2377</v>
      </c>
      <c r="E1921">
        <v>100</v>
      </c>
      <c r="F1921" t="s">
        <v>2387</v>
      </c>
    </row>
    <row r="1922" spans="1:6">
      <c r="A1922">
        <v>500</v>
      </c>
      <c r="B1922" t="s">
        <v>2014</v>
      </c>
      <c r="C1922">
        <v>4720</v>
      </c>
      <c r="D1922" t="s">
        <v>2377</v>
      </c>
      <c r="E1922">
        <v>110</v>
      </c>
      <c r="F1922" t="s">
        <v>2388</v>
      </c>
    </row>
    <row r="1923" spans="1:6">
      <c r="A1923">
        <v>500</v>
      </c>
      <c r="B1923" t="s">
        <v>2014</v>
      </c>
      <c r="C1923">
        <v>4720</v>
      </c>
      <c r="D1923" t="s">
        <v>2377</v>
      </c>
      <c r="E1923">
        <v>120</v>
      </c>
      <c r="F1923" t="s">
        <v>2389</v>
      </c>
    </row>
    <row r="1924" spans="1:6">
      <c r="A1924">
        <v>500</v>
      </c>
      <c r="B1924" t="s">
        <v>2014</v>
      </c>
      <c r="C1924">
        <v>4720</v>
      </c>
      <c r="D1924" t="s">
        <v>2377</v>
      </c>
      <c r="E1924">
        <v>130</v>
      </c>
      <c r="F1924" t="s">
        <v>2390</v>
      </c>
    </row>
    <row r="1925" spans="1:6">
      <c r="A1925">
        <v>500</v>
      </c>
      <c r="B1925" t="s">
        <v>2014</v>
      </c>
      <c r="C1925">
        <v>4720</v>
      </c>
      <c r="D1925" t="s">
        <v>2377</v>
      </c>
      <c r="E1925">
        <v>140</v>
      </c>
      <c r="F1925" t="s">
        <v>2391</v>
      </c>
    </row>
    <row r="1926" spans="1:6">
      <c r="A1926">
        <v>500</v>
      </c>
      <c r="B1926" t="s">
        <v>2014</v>
      </c>
      <c r="C1926">
        <v>4720</v>
      </c>
      <c r="D1926" t="s">
        <v>2377</v>
      </c>
      <c r="E1926">
        <v>150</v>
      </c>
      <c r="F1926" t="s">
        <v>2392</v>
      </c>
    </row>
    <row r="1927" spans="1:6">
      <c r="A1927">
        <v>500</v>
      </c>
      <c r="B1927" t="s">
        <v>2014</v>
      </c>
      <c r="C1927">
        <v>4720</v>
      </c>
      <c r="D1927" t="s">
        <v>2377</v>
      </c>
      <c r="E1927">
        <v>160</v>
      </c>
      <c r="F1927" t="s">
        <v>2393</v>
      </c>
    </row>
    <row r="1928" spans="1:6">
      <c r="A1928">
        <v>500</v>
      </c>
      <c r="B1928" t="s">
        <v>2014</v>
      </c>
      <c r="C1928">
        <v>4720</v>
      </c>
      <c r="D1928" t="s">
        <v>2377</v>
      </c>
      <c r="E1928">
        <v>170</v>
      </c>
      <c r="F1928" t="s">
        <v>2394</v>
      </c>
    </row>
    <row r="1929" spans="1:6">
      <c r="A1929">
        <v>500</v>
      </c>
      <c r="B1929" t="s">
        <v>2014</v>
      </c>
      <c r="C1929">
        <v>4720</v>
      </c>
      <c r="D1929" t="s">
        <v>2377</v>
      </c>
      <c r="E1929">
        <v>180</v>
      </c>
      <c r="F1929" t="s">
        <v>2395</v>
      </c>
    </row>
    <row r="1930" spans="1:6">
      <c r="A1930">
        <v>500</v>
      </c>
      <c r="B1930" t="s">
        <v>2014</v>
      </c>
      <c r="C1930">
        <v>4720</v>
      </c>
      <c r="D1930" t="s">
        <v>2377</v>
      </c>
      <c r="E1930">
        <v>190</v>
      </c>
      <c r="F1930" t="s">
        <v>2396</v>
      </c>
    </row>
    <row r="1931" spans="1:6">
      <c r="A1931">
        <v>500</v>
      </c>
      <c r="B1931" t="s">
        <v>2014</v>
      </c>
      <c r="C1931">
        <v>4720</v>
      </c>
      <c r="D1931" t="s">
        <v>2377</v>
      </c>
      <c r="E1931">
        <v>200</v>
      </c>
      <c r="F1931" t="s">
        <v>2397</v>
      </c>
    </row>
    <row r="1932" spans="1:6">
      <c r="A1932">
        <v>500</v>
      </c>
      <c r="B1932" t="s">
        <v>2014</v>
      </c>
      <c r="C1932">
        <v>4720</v>
      </c>
      <c r="D1932" t="s">
        <v>2377</v>
      </c>
      <c r="E1932">
        <v>210</v>
      </c>
      <c r="F1932" t="s">
        <v>2398</v>
      </c>
    </row>
    <row r="1933" spans="1:6">
      <c r="A1933">
        <v>500</v>
      </c>
      <c r="B1933" t="s">
        <v>2014</v>
      </c>
      <c r="C1933">
        <v>4720</v>
      </c>
      <c r="D1933" t="s">
        <v>2377</v>
      </c>
      <c r="E1933">
        <v>220</v>
      </c>
      <c r="F1933" t="s">
        <v>2399</v>
      </c>
    </row>
    <row r="1934" spans="1:6">
      <c r="A1934">
        <v>500</v>
      </c>
      <c r="B1934" t="s">
        <v>2014</v>
      </c>
      <c r="C1934">
        <v>4720</v>
      </c>
      <c r="D1934" t="s">
        <v>2377</v>
      </c>
      <c r="E1934">
        <v>230</v>
      </c>
      <c r="F1934" t="s">
        <v>2400</v>
      </c>
    </row>
    <row r="1935" spans="1:6">
      <c r="A1935">
        <v>500</v>
      </c>
      <c r="B1935" t="s">
        <v>2014</v>
      </c>
      <c r="C1935">
        <v>4720</v>
      </c>
      <c r="D1935" t="s">
        <v>2377</v>
      </c>
      <c r="E1935">
        <v>240</v>
      </c>
      <c r="F1935" t="s">
        <v>2401</v>
      </c>
    </row>
    <row r="1936" spans="1:6">
      <c r="A1936">
        <v>500</v>
      </c>
      <c r="B1936" t="s">
        <v>2014</v>
      </c>
      <c r="C1936">
        <v>4720</v>
      </c>
      <c r="D1936" t="s">
        <v>2377</v>
      </c>
      <c r="E1936">
        <v>250</v>
      </c>
      <c r="F1936" t="s">
        <v>2402</v>
      </c>
    </row>
    <row r="1937" spans="1:6">
      <c r="A1937">
        <v>500</v>
      </c>
      <c r="B1937" t="s">
        <v>2014</v>
      </c>
      <c r="C1937">
        <v>4720</v>
      </c>
      <c r="D1937" t="s">
        <v>2377</v>
      </c>
      <c r="E1937">
        <v>260</v>
      </c>
      <c r="F1937" t="s">
        <v>2403</v>
      </c>
    </row>
    <row r="1938" spans="1:6">
      <c r="A1938">
        <v>500</v>
      </c>
      <c r="B1938" t="s">
        <v>2014</v>
      </c>
      <c r="C1938">
        <v>4720</v>
      </c>
      <c r="D1938" t="s">
        <v>2377</v>
      </c>
      <c r="E1938">
        <v>270</v>
      </c>
      <c r="F1938" t="s">
        <v>2404</v>
      </c>
    </row>
    <row r="1939" spans="1:6">
      <c r="A1939">
        <v>500</v>
      </c>
      <c r="B1939" t="s">
        <v>2014</v>
      </c>
      <c r="C1939">
        <v>4720</v>
      </c>
      <c r="D1939" t="s">
        <v>2377</v>
      </c>
      <c r="E1939">
        <v>280</v>
      </c>
      <c r="F1939" t="s">
        <v>2405</v>
      </c>
    </row>
    <row r="1940" spans="1:6">
      <c r="A1940">
        <v>500</v>
      </c>
      <c r="B1940" t="s">
        <v>2014</v>
      </c>
      <c r="C1940">
        <v>4720</v>
      </c>
      <c r="D1940" t="s">
        <v>2377</v>
      </c>
      <c r="E1940">
        <v>900</v>
      </c>
      <c r="F1940" t="s">
        <v>2406</v>
      </c>
    </row>
    <row r="1941" spans="1:6">
      <c r="A1941">
        <v>500</v>
      </c>
      <c r="B1941" t="s">
        <v>2014</v>
      </c>
      <c r="C1941">
        <v>4722</v>
      </c>
      <c r="D1941" t="s">
        <v>2407</v>
      </c>
      <c r="E1941">
        <v>30</v>
      </c>
      <c r="F1941" t="s">
        <v>2408</v>
      </c>
    </row>
    <row r="1942" spans="1:6">
      <c r="A1942">
        <v>500</v>
      </c>
      <c r="B1942" t="s">
        <v>2014</v>
      </c>
      <c r="C1942">
        <v>4722</v>
      </c>
      <c r="D1942" t="s">
        <v>2407</v>
      </c>
      <c r="E1942">
        <v>40</v>
      </c>
      <c r="F1942" t="s">
        <v>2409</v>
      </c>
    </row>
    <row r="1943" spans="1:6">
      <c r="A1943">
        <v>500</v>
      </c>
      <c r="B1943" t="s">
        <v>2014</v>
      </c>
      <c r="C1943">
        <v>4722</v>
      </c>
      <c r="D1943" t="s">
        <v>2407</v>
      </c>
      <c r="E1943">
        <v>50</v>
      </c>
      <c r="F1943" t="s">
        <v>2410</v>
      </c>
    </row>
    <row r="1944" spans="1:6">
      <c r="A1944">
        <v>500</v>
      </c>
      <c r="B1944" t="s">
        <v>2014</v>
      </c>
      <c r="C1944">
        <v>4722</v>
      </c>
      <c r="D1944" t="s">
        <v>2407</v>
      </c>
      <c r="E1944">
        <v>60</v>
      </c>
      <c r="F1944" t="s">
        <v>2411</v>
      </c>
    </row>
    <row r="1945" spans="1:6">
      <c r="A1945">
        <v>500</v>
      </c>
      <c r="B1945" t="s">
        <v>2014</v>
      </c>
      <c r="C1945">
        <v>4722</v>
      </c>
      <c r="D1945" t="s">
        <v>2407</v>
      </c>
      <c r="E1945">
        <v>70</v>
      </c>
      <c r="F1945" t="s">
        <v>2412</v>
      </c>
    </row>
    <row r="1946" spans="1:6">
      <c r="A1946">
        <v>500</v>
      </c>
      <c r="B1946" t="s">
        <v>2014</v>
      </c>
      <c r="C1946">
        <v>4722</v>
      </c>
      <c r="D1946" t="s">
        <v>2407</v>
      </c>
      <c r="E1946">
        <v>80</v>
      </c>
      <c r="F1946" t="s">
        <v>2413</v>
      </c>
    </row>
    <row r="1947" spans="1:6">
      <c r="A1947">
        <v>500</v>
      </c>
      <c r="B1947" t="s">
        <v>2014</v>
      </c>
      <c r="C1947">
        <v>4722</v>
      </c>
      <c r="D1947" t="s">
        <v>2407</v>
      </c>
      <c r="E1947">
        <v>90</v>
      </c>
      <c r="F1947" t="s">
        <v>2414</v>
      </c>
    </row>
    <row r="1948" spans="1:6">
      <c r="A1948">
        <v>500</v>
      </c>
      <c r="B1948" t="s">
        <v>2014</v>
      </c>
      <c r="C1948">
        <v>4722</v>
      </c>
      <c r="D1948" t="s">
        <v>2407</v>
      </c>
      <c r="E1948">
        <v>100</v>
      </c>
      <c r="F1948" t="s">
        <v>2415</v>
      </c>
    </row>
    <row r="1949" spans="1:6">
      <c r="A1949">
        <v>500</v>
      </c>
      <c r="B1949" t="s">
        <v>2014</v>
      </c>
      <c r="C1949">
        <v>4722</v>
      </c>
      <c r="D1949" t="s">
        <v>2407</v>
      </c>
      <c r="E1949">
        <v>900</v>
      </c>
      <c r="F1949" t="s">
        <v>2416</v>
      </c>
    </row>
    <row r="1950" spans="1:6">
      <c r="A1950">
        <v>500</v>
      </c>
      <c r="B1950" t="s">
        <v>2014</v>
      </c>
      <c r="C1950">
        <v>4724</v>
      </c>
      <c r="D1950" t="s">
        <v>2417</v>
      </c>
      <c r="E1950">
        <v>30</v>
      </c>
      <c r="F1950" t="s">
        <v>2418</v>
      </c>
    </row>
    <row r="1951" spans="1:6">
      <c r="A1951">
        <v>500</v>
      </c>
      <c r="B1951" t="s">
        <v>2014</v>
      </c>
      <c r="C1951">
        <v>4724</v>
      </c>
      <c r="D1951" t="s">
        <v>2417</v>
      </c>
      <c r="E1951">
        <v>40</v>
      </c>
      <c r="F1951" t="s">
        <v>2419</v>
      </c>
    </row>
    <row r="1952" spans="1:6">
      <c r="A1952">
        <v>500</v>
      </c>
      <c r="B1952" t="s">
        <v>2014</v>
      </c>
      <c r="C1952">
        <v>4724</v>
      </c>
      <c r="D1952" t="s">
        <v>2417</v>
      </c>
      <c r="E1952">
        <v>50</v>
      </c>
      <c r="F1952" t="s">
        <v>2420</v>
      </c>
    </row>
    <row r="1953" spans="1:6">
      <c r="A1953">
        <v>500</v>
      </c>
      <c r="B1953" t="s">
        <v>2014</v>
      </c>
      <c r="C1953">
        <v>4724</v>
      </c>
      <c r="D1953" t="s">
        <v>2417</v>
      </c>
      <c r="E1953">
        <v>60</v>
      </c>
      <c r="F1953" t="s">
        <v>2421</v>
      </c>
    </row>
    <row r="1954" spans="1:6">
      <c r="A1954">
        <v>500</v>
      </c>
      <c r="B1954" t="s">
        <v>2014</v>
      </c>
      <c r="C1954">
        <v>4724</v>
      </c>
      <c r="D1954" t="s">
        <v>2417</v>
      </c>
      <c r="E1954">
        <v>70</v>
      </c>
      <c r="F1954" t="s">
        <v>2422</v>
      </c>
    </row>
    <row r="1955" spans="1:6">
      <c r="A1955">
        <v>500</v>
      </c>
      <c r="B1955" t="s">
        <v>2014</v>
      </c>
      <c r="C1955">
        <v>4724</v>
      </c>
      <c r="D1955" t="s">
        <v>2417</v>
      </c>
      <c r="E1955">
        <v>80</v>
      </c>
      <c r="F1955" t="s">
        <v>2423</v>
      </c>
    </row>
    <row r="1956" spans="1:6">
      <c r="A1956">
        <v>500</v>
      </c>
      <c r="B1956" t="s">
        <v>2014</v>
      </c>
      <c r="C1956">
        <v>4724</v>
      </c>
      <c r="D1956" t="s">
        <v>2417</v>
      </c>
      <c r="E1956">
        <v>90</v>
      </c>
      <c r="F1956" t="s">
        <v>2424</v>
      </c>
    </row>
    <row r="1957" spans="1:6">
      <c r="A1957">
        <v>500</v>
      </c>
      <c r="B1957" t="s">
        <v>2014</v>
      </c>
      <c r="C1957">
        <v>4724</v>
      </c>
      <c r="D1957" t="s">
        <v>2417</v>
      </c>
      <c r="E1957">
        <v>100</v>
      </c>
      <c r="F1957" t="s">
        <v>2425</v>
      </c>
    </row>
    <row r="1958" spans="1:6">
      <c r="A1958">
        <v>500</v>
      </c>
      <c r="B1958" t="s">
        <v>2014</v>
      </c>
      <c r="C1958">
        <v>4724</v>
      </c>
      <c r="D1958" t="s">
        <v>2417</v>
      </c>
      <c r="E1958">
        <v>900</v>
      </c>
      <c r="F1958" t="s">
        <v>2426</v>
      </c>
    </row>
    <row r="1959" spans="1:6">
      <c r="A1959">
        <v>500</v>
      </c>
      <c r="B1959" t="s">
        <v>2014</v>
      </c>
      <c r="C1959">
        <v>4724</v>
      </c>
      <c r="D1959" t="s">
        <v>2417</v>
      </c>
      <c r="E1959">
        <v>910</v>
      </c>
      <c r="F1959" t="s">
        <v>2427</v>
      </c>
    </row>
    <row r="1960" spans="1:6">
      <c r="A1960">
        <v>500</v>
      </c>
      <c r="B1960" t="s">
        <v>2014</v>
      </c>
      <c r="C1960">
        <v>4726</v>
      </c>
      <c r="D1960" t="s">
        <v>2428</v>
      </c>
      <c r="E1960">
        <v>10</v>
      </c>
      <c r="F1960" t="s">
        <v>2429</v>
      </c>
    </row>
    <row r="1961" spans="1:6">
      <c r="A1961">
        <v>500</v>
      </c>
      <c r="B1961" t="s">
        <v>2014</v>
      </c>
      <c r="C1961">
        <v>4728</v>
      </c>
      <c r="D1961" t="s">
        <v>2430</v>
      </c>
      <c r="E1961">
        <v>10</v>
      </c>
      <c r="F1961" t="s">
        <v>2431</v>
      </c>
    </row>
    <row r="1962" spans="1:6">
      <c r="A1962">
        <v>500</v>
      </c>
      <c r="B1962" t="s">
        <v>2014</v>
      </c>
      <c r="C1962">
        <v>4730</v>
      </c>
      <c r="D1962" t="s">
        <v>2432</v>
      </c>
      <c r="E1962">
        <v>10</v>
      </c>
      <c r="F1962" t="s">
        <v>2433</v>
      </c>
    </row>
    <row r="1963" spans="1:6">
      <c r="A1963">
        <v>500</v>
      </c>
      <c r="B1963" t="s">
        <v>2014</v>
      </c>
      <c r="C1963">
        <v>4760</v>
      </c>
      <c r="D1963" t="s">
        <v>2434</v>
      </c>
      <c r="E1963">
        <v>10</v>
      </c>
      <c r="F1963" t="s">
        <v>2435</v>
      </c>
    </row>
    <row r="1964" spans="1:6">
      <c r="A1964">
        <v>500</v>
      </c>
      <c r="B1964" t="s">
        <v>2014</v>
      </c>
      <c r="C1964">
        <v>4760</v>
      </c>
      <c r="D1964" t="s">
        <v>2434</v>
      </c>
      <c r="E1964">
        <v>20</v>
      </c>
      <c r="F1964" t="s">
        <v>2436</v>
      </c>
    </row>
    <row r="1965" spans="1:6">
      <c r="A1965">
        <v>500</v>
      </c>
      <c r="B1965" t="s">
        <v>2014</v>
      </c>
      <c r="C1965">
        <v>4760</v>
      </c>
      <c r="D1965" t="s">
        <v>2434</v>
      </c>
      <c r="E1965">
        <v>40</v>
      </c>
      <c r="F1965" t="s">
        <v>2437</v>
      </c>
    </row>
    <row r="1966" spans="1:6">
      <c r="A1966">
        <v>500</v>
      </c>
      <c r="B1966" t="s">
        <v>2014</v>
      </c>
      <c r="C1966">
        <v>4760</v>
      </c>
      <c r="D1966" t="s">
        <v>2434</v>
      </c>
      <c r="E1966">
        <v>50</v>
      </c>
      <c r="F1966" t="s">
        <v>2438</v>
      </c>
    </row>
    <row r="1967" spans="1:6">
      <c r="A1967">
        <v>500</v>
      </c>
      <c r="B1967" t="s">
        <v>2014</v>
      </c>
      <c r="C1967">
        <v>4780</v>
      </c>
      <c r="D1967" t="s">
        <v>2439</v>
      </c>
      <c r="E1967">
        <v>20</v>
      </c>
      <c r="F1967" t="s">
        <v>2440</v>
      </c>
    </row>
    <row r="1968" spans="1:6">
      <c r="A1968">
        <v>500</v>
      </c>
      <c r="B1968" t="s">
        <v>2014</v>
      </c>
      <c r="C1968">
        <v>4800</v>
      </c>
      <c r="D1968" t="s">
        <v>2441</v>
      </c>
      <c r="E1968">
        <v>10</v>
      </c>
      <c r="F1968" t="s">
        <v>2442</v>
      </c>
    </row>
    <row r="1969" spans="1:6">
      <c r="A1969">
        <v>500</v>
      </c>
      <c r="B1969" t="s">
        <v>2014</v>
      </c>
      <c r="C1969">
        <v>4800</v>
      </c>
      <c r="D1969" t="s">
        <v>2441</v>
      </c>
      <c r="E1969">
        <v>20</v>
      </c>
      <c r="F1969" t="s">
        <v>2443</v>
      </c>
    </row>
    <row r="1970" spans="1:6">
      <c r="A1970">
        <v>500</v>
      </c>
      <c r="B1970" t="s">
        <v>2014</v>
      </c>
      <c r="C1970">
        <v>4800</v>
      </c>
      <c r="D1970" t="s">
        <v>2441</v>
      </c>
      <c r="E1970">
        <v>30</v>
      </c>
      <c r="F1970" t="s">
        <v>2444</v>
      </c>
    </row>
    <row r="1971" spans="1:6">
      <c r="A1971">
        <v>500</v>
      </c>
      <c r="B1971" t="s">
        <v>2014</v>
      </c>
      <c r="C1971">
        <v>4800</v>
      </c>
      <c r="D1971" t="s">
        <v>2441</v>
      </c>
      <c r="E1971">
        <v>40</v>
      </c>
      <c r="F1971" t="s">
        <v>2445</v>
      </c>
    </row>
    <row r="1972" spans="1:6">
      <c r="A1972">
        <v>500</v>
      </c>
      <c r="B1972" t="s">
        <v>2014</v>
      </c>
      <c r="C1972">
        <v>4800</v>
      </c>
      <c r="D1972" t="s">
        <v>2441</v>
      </c>
      <c r="E1972">
        <v>500</v>
      </c>
      <c r="F1972" t="s">
        <v>2446</v>
      </c>
    </row>
    <row r="1973" spans="1:6">
      <c r="A1973">
        <v>500</v>
      </c>
      <c r="B1973" t="s">
        <v>2014</v>
      </c>
      <c r="C1973">
        <v>4820</v>
      </c>
      <c r="D1973" t="s">
        <v>2447</v>
      </c>
      <c r="E1973">
        <v>10</v>
      </c>
      <c r="F1973" t="s">
        <v>2448</v>
      </c>
    </row>
    <row r="1974" spans="1:6">
      <c r="A1974">
        <v>500</v>
      </c>
      <c r="B1974" t="s">
        <v>2014</v>
      </c>
      <c r="C1974">
        <v>4840</v>
      </c>
      <c r="D1974" t="s">
        <v>2449</v>
      </c>
      <c r="E1974">
        <v>10</v>
      </c>
      <c r="F1974" t="s">
        <v>2450</v>
      </c>
    </row>
    <row r="1975" spans="1:6">
      <c r="A1975">
        <v>500</v>
      </c>
      <c r="B1975" t="s">
        <v>2014</v>
      </c>
      <c r="C1975">
        <v>4840</v>
      </c>
      <c r="D1975" t="s">
        <v>2449</v>
      </c>
      <c r="E1975">
        <v>15</v>
      </c>
      <c r="F1975" t="s">
        <v>2451</v>
      </c>
    </row>
    <row r="1976" spans="1:6">
      <c r="A1976">
        <v>500</v>
      </c>
      <c r="B1976" t="s">
        <v>2014</v>
      </c>
      <c r="C1976">
        <v>4840</v>
      </c>
      <c r="D1976" t="s">
        <v>2449</v>
      </c>
      <c r="E1976">
        <v>25</v>
      </c>
      <c r="F1976" t="s">
        <v>2452</v>
      </c>
    </row>
    <row r="1977" spans="1:6">
      <c r="A1977">
        <v>500</v>
      </c>
      <c r="B1977" t="s">
        <v>2014</v>
      </c>
      <c r="C1977">
        <v>4840</v>
      </c>
      <c r="D1977" t="s">
        <v>2449</v>
      </c>
      <c r="E1977">
        <v>30</v>
      </c>
      <c r="F1977" t="s">
        <v>2453</v>
      </c>
    </row>
    <row r="1978" spans="1:6">
      <c r="A1978">
        <v>500</v>
      </c>
      <c r="B1978" t="s">
        <v>2014</v>
      </c>
      <c r="C1978">
        <v>4840</v>
      </c>
      <c r="D1978" t="s">
        <v>2449</v>
      </c>
      <c r="E1978">
        <v>40</v>
      </c>
      <c r="F1978" t="s">
        <v>2454</v>
      </c>
    </row>
    <row r="1979" spans="1:6">
      <c r="A1979">
        <v>500</v>
      </c>
      <c r="B1979" t="s">
        <v>2014</v>
      </c>
      <c r="C1979">
        <v>4840</v>
      </c>
      <c r="D1979" t="s">
        <v>2449</v>
      </c>
      <c r="E1979">
        <v>500</v>
      </c>
      <c r="F1979" t="s">
        <v>2455</v>
      </c>
    </row>
    <row r="1980" spans="1:6">
      <c r="A1980">
        <v>500</v>
      </c>
      <c r="B1980" t="s">
        <v>2014</v>
      </c>
      <c r="C1980">
        <v>4880</v>
      </c>
      <c r="D1980" t="s">
        <v>2456</v>
      </c>
      <c r="E1980">
        <v>100</v>
      </c>
      <c r="F1980" t="s">
        <v>2457</v>
      </c>
    </row>
    <row r="1981" spans="1:6">
      <c r="A1981">
        <v>500</v>
      </c>
      <c r="B1981" t="s">
        <v>2014</v>
      </c>
      <c r="C1981">
        <v>4880</v>
      </c>
      <c r="D1981" t="s">
        <v>2456</v>
      </c>
      <c r="E1981">
        <v>110</v>
      </c>
      <c r="F1981" t="s">
        <v>2458</v>
      </c>
    </row>
    <row r="1982" spans="1:6">
      <c r="A1982">
        <v>500</v>
      </c>
      <c r="B1982" t="s">
        <v>2014</v>
      </c>
      <c r="C1982">
        <v>4880</v>
      </c>
      <c r="D1982" t="s">
        <v>2456</v>
      </c>
      <c r="E1982">
        <v>120</v>
      </c>
      <c r="F1982" t="s">
        <v>2459</v>
      </c>
    </row>
    <row r="1983" spans="1:6">
      <c r="A1983">
        <v>500</v>
      </c>
      <c r="B1983" t="s">
        <v>2014</v>
      </c>
      <c r="C1983">
        <v>4880</v>
      </c>
      <c r="D1983" t="s">
        <v>2456</v>
      </c>
      <c r="E1983">
        <v>130</v>
      </c>
      <c r="F1983" t="s">
        <v>2460</v>
      </c>
    </row>
    <row r="1984" spans="1:6">
      <c r="A1984">
        <v>500</v>
      </c>
      <c r="B1984" t="s">
        <v>2014</v>
      </c>
      <c r="C1984">
        <v>4880</v>
      </c>
      <c r="D1984" t="s">
        <v>2456</v>
      </c>
      <c r="E1984">
        <v>140</v>
      </c>
      <c r="F1984" t="s">
        <v>2461</v>
      </c>
    </row>
    <row r="1985" spans="1:6">
      <c r="A1985">
        <v>500</v>
      </c>
      <c r="B1985" t="s">
        <v>2014</v>
      </c>
      <c r="C1985">
        <v>4880</v>
      </c>
      <c r="D1985" t="s">
        <v>2456</v>
      </c>
      <c r="E1985">
        <v>160</v>
      </c>
      <c r="F1985" t="s">
        <v>2462</v>
      </c>
    </row>
    <row r="1986" spans="1:6">
      <c r="A1986">
        <v>500</v>
      </c>
      <c r="B1986" t="s">
        <v>2014</v>
      </c>
      <c r="C1986">
        <v>4880</v>
      </c>
      <c r="D1986" t="s">
        <v>2456</v>
      </c>
      <c r="E1986">
        <v>170</v>
      </c>
      <c r="F1986" t="s">
        <v>2463</v>
      </c>
    </row>
    <row r="1987" spans="1:6">
      <c r="A1987">
        <v>500</v>
      </c>
      <c r="B1987" t="s">
        <v>2014</v>
      </c>
      <c r="C1987">
        <v>4880</v>
      </c>
      <c r="D1987" t="s">
        <v>2456</v>
      </c>
      <c r="E1987">
        <v>180</v>
      </c>
      <c r="F1987" t="s">
        <v>2464</v>
      </c>
    </row>
    <row r="1988" spans="1:6">
      <c r="A1988">
        <v>500</v>
      </c>
      <c r="B1988" t="s">
        <v>2014</v>
      </c>
      <c r="C1988">
        <v>4880</v>
      </c>
      <c r="D1988" t="s">
        <v>2456</v>
      </c>
      <c r="E1988">
        <v>190</v>
      </c>
      <c r="F1988" t="s">
        <v>2465</v>
      </c>
    </row>
    <row r="1989" spans="1:6">
      <c r="A1989">
        <v>500</v>
      </c>
      <c r="B1989" t="s">
        <v>2014</v>
      </c>
      <c r="C1989">
        <v>4880</v>
      </c>
      <c r="D1989" t="s">
        <v>2456</v>
      </c>
      <c r="E1989">
        <v>200</v>
      </c>
      <c r="F1989" t="s">
        <v>2466</v>
      </c>
    </row>
    <row r="1990" spans="1:6">
      <c r="A1990">
        <v>500</v>
      </c>
      <c r="B1990" t="s">
        <v>2014</v>
      </c>
      <c r="C1990">
        <v>4880</v>
      </c>
      <c r="D1990" t="s">
        <v>2456</v>
      </c>
      <c r="E1990">
        <v>210</v>
      </c>
      <c r="F1990" t="s">
        <v>2467</v>
      </c>
    </row>
    <row r="1991" spans="1:6">
      <c r="A1991">
        <v>500</v>
      </c>
      <c r="B1991" t="s">
        <v>2014</v>
      </c>
      <c r="C1991">
        <v>4880</v>
      </c>
      <c r="D1991" t="s">
        <v>2456</v>
      </c>
      <c r="E1991">
        <v>215</v>
      </c>
      <c r="F1991" t="s">
        <v>2468</v>
      </c>
    </row>
    <row r="1992" spans="1:6">
      <c r="A1992">
        <v>500</v>
      </c>
      <c r="B1992" t="s">
        <v>2014</v>
      </c>
      <c r="C1992">
        <v>4880</v>
      </c>
      <c r="D1992" t="s">
        <v>2456</v>
      </c>
      <c r="E1992">
        <v>500</v>
      </c>
      <c r="F1992" t="s">
        <v>2469</v>
      </c>
    </row>
    <row r="1993" spans="1:6">
      <c r="A1993">
        <v>500</v>
      </c>
      <c r="B1993" t="s">
        <v>2014</v>
      </c>
      <c r="C1993">
        <v>4900</v>
      </c>
      <c r="D1993" t="s">
        <v>2470</v>
      </c>
      <c r="E1993">
        <v>100</v>
      </c>
      <c r="F1993" t="s">
        <v>2470</v>
      </c>
    </row>
    <row r="1994" spans="1:6">
      <c r="A1994">
        <v>500</v>
      </c>
      <c r="B1994" t="s">
        <v>2014</v>
      </c>
      <c r="C1994">
        <v>4960</v>
      </c>
      <c r="D1994" t="s">
        <v>2471</v>
      </c>
      <c r="E1994">
        <v>130</v>
      </c>
      <c r="F1994" t="s">
        <v>2472</v>
      </c>
    </row>
    <row r="1995" spans="1:6">
      <c r="A1995">
        <v>500</v>
      </c>
      <c r="B1995" t="s">
        <v>2014</v>
      </c>
      <c r="C1995">
        <v>4960</v>
      </c>
      <c r="D1995" t="s">
        <v>2471</v>
      </c>
      <c r="E1995">
        <v>140</v>
      </c>
      <c r="F1995" t="s">
        <v>2473</v>
      </c>
    </row>
    <row r="1996" spans="1:6">
      <c r="A1996">
        <v>500</v>
      </c>
      <c r="B1996" t="s">
        <v>2014</v>
      </c>
      <c r="C1996">
        <v>4960</v>
      </c>
      <c r="D1996" t="s">
        <v>2471</v>
      </c>
      <c r="E1996">
        <v>160</v>
      </c>
      <c r="F1996" t="s">
        <v>2474</v>
      </c>
    </row>
    <row r="1997" spans="1:6">
      <c r="A1997">
        <v>500</v>
      </c>
      <c r="B1997" t="s">
        <v>2014</v>
      </c>
      <c r="C1997">
        <v>4960</v>
      </c>
      <c r="D1997" t="s">
        <v>2471</v>
      </c>
      <c r="E1997">
        <v>180</v>
      </c>
      <c r="F1997" t="s">
        <v>2475</v>
      </c>
    </row>
    <row r="1998" spans="1:6">
      <c r="A1998">
        <v>500</v>
      </c>
      <c r="B1998" t="s">
        <v>2014</v>
      </c>
      <c r="C1998">
        <v>4960</v>
      </c>
      <c r="D1998" t="s">
        <v>2471</v>
      </c>
      <c r="E1998">
        <v>500</v>
      </c>
      <c r="F1998" t="s">
        <v>2476</v>
      </c>
    </row>
    <row r="1999" spans="1:6">
      <c r="A1999">
        <v>500</v>
      </c>
      <c r="B1999" t="s">
        <v>2014</v>
      </c>
      <c r="C1999">
        <v>4960</v>
      </c>
      <c r="D1999" t="s">
        <v>2471</v>
      </c>
      <c r="E1999">
        <v>998</v>
      </c>
      <c r="F1999" t="s">
        <v>2477</v>
      </c>
    </row>
    <row r="2000" spans="1:6">
      <c r="A2000">
        <v>500</v>
      </c>
      <c r="B2000" t="s">
        <v>2014</v>
      </c>
      <c r="C2000">
        <v>4980</v>
      </c>
      <c r="D2000" t="s">
        <v>2478</v>
      </c>
      <c r="E2000">
        <v>10</v>
      </c>
      <c r="F2000" t="s">
        <v>2479</v>
      </c>
    </row>
    <row r="2001" spans="1:6">
      <c r="A2001">
        <v>500</v>
      </c>
      <c r="B2001" t="s">
        <v>2014</v>
      </c>
      <c r="C2001">
        <v>4980</v>
      </c>
      <c r="D2001" t="s">
        <v>2478</v>
      </c>
      <c r="E2001">
        <v>15</v>
      </c>
      <c r="F2001" t="s">
        <v>2480</v>
      </c>
    </row>
    <row r="2002" spans="1:6">
      <c r="A2002">
        <v>500</v>
      </c>
      <c r="B2002" t="s">
        <v>2014</v>
      </c>
      <c r="C2002">
        <v>4980</v>
      </c>
      <c r="D2002" t="s">
        <v>2478</v>
      </c>
      <c r="E2002">
        <v>20</v>
      </c>
      <c r="F2002" t="s">
        <v>2481</v>
      </c>
    </row>
    <row r="2003" spans="1:6">
      <c r="A2003">
        <v>500</v>
      </c>
      <c r="B2003" t="s">
        <v>2014</v>
      </c>
      <c r="C2003">
        <v>4980</v>
      </c>
      <c r="D2003" t="s">
        <v>2478</v>
      </c>
      <c r="E2003">
        <v>25</v>
      </c>
      <c r="F2003" t="s">
        <v>2482</v>
      </c>
    </row>
    <row r="2004" spans="1:6">
      <c r="A2004">
        <v>500</v>
      </c>
      <c r="B2004" t="s">
        <v>2014</v>
      </c>
      <c r="C2004">
        <v>4980</v>
      </c>
      <c r="D2004" t="s">
        <v>2478</v>
      </c>
      <c r="E2004">
        <v>30</v>
      </c>
      <c r="F2004" t="s">
        <v>2483</v>
      </c>
    </row>
    <row r="2005" spans="1:6">
      <c r="A2005">
        <v>500</v>
      </c>
      <c r="B2005" t="s">
        <v>2014</v>
      </c>
      <c r="C2005">
        <v>4980</v>
      </c>
      <c r="D2005" t="s">
        <v>2478</v>
      </c>
      <c r="E2005">
        <v>40</v>
      </c>
      <c r="F2005" t="s">
        <v>2484</v>
      </c>
    </row>
    <row r="2006" spans="1:6">
      <c r="A2006">
        <v>500</v>
      </c>
      <c r="B2006" t="s">
        <v>2014</v>
      </c>
      <c r="C2006">
        <v>4980</v>
      </c>
      <c r="D2006" t="s">
        <v>2478</v>
      </c>
      <c r="E2006">
        <v>50</v>
      </c>
      <c r="F2006" t="s">
        <v>2485</v>
      </c>
    </row>
    <row r="2007" spans="1:6">
      <c r="A2007">
        <v>500</v>
      </c>
      <c r="B2007" t="s">
        <v>2014</v>
      </c>
      <c r="C2007">
        <v>4980</v>
      </c>
      <c r="D2007" t="s">
        <v>2478</v>
      </c>
      <c r="E2007">
        <v>55</v>
      </c>
      <c r="F2007" t="s">
        <v>2486</v>
      </c>
    </row>
    <row r="2008" spans="1:6">
      <c r="A2008">
        <v>500</v>
      </c>
      <c r="B2008" t="s">
        <v>2014</v>
      </c>
      <c r="C2008">
        <v>4980</v>
      </c>
      <c r="D2008" t="s">
        <v>2478</v>
      </c>
      <c r="E2008">
        <v>60</v>
      </c>
      <c r="F2008" t="s">
        <v>2487</v>
      </c>
    </row>
    <row r="2009" spans="1:6">
      <c r="A2009">
        <v>500</v>
      </c>
      <c r="B2009" t="s">
        <v>2014</v>
      </c>
      <c r="C2009">
        <v>4980</v>
      </c>
      <c r="D2009" t="s">
        <v>2478</v>
      </c>
      <c r="E2009">
        <v>65</v>
      </c>
      <c r="F2009" t="s">
        <v>2488</v>
      </c>
    </row>
    <row r="2010" spans="1:6">
      <c r="A2010">
        <v>500</v>
      </c>
      <c r="B2010" t="s">
        <v>2014</v>
      </c>
      <c r="C2010">
        <v>4980</v>
      </c>
      <c r="D2010" t="s">
        <v>2478</v>
      </c>
      <c r="E2010">
        <v>70</v>
      </c>
      <c r="F2010" t="s">
        <v>2489</v>
      </c>
    </row>
    <row r="2011" spans="1:6">
      <c r="A2011">
        <v>500</v>
      </c>
      <c r="B2011" t="s">
        <v>2014</v>
      </c>
      <c r="C2011">
        <v>4980</v>
      </c>
      <c r="D2011" t="s">
        <v>2478</v>
      </c>
      <c r="E2011">
        <v>75</v>
      </c>
      <c r="F2011" t="s">
        <v>2490</v>
      </c>
    </row>
    <row r="2012" spans="1:6">
      <c r="A2012">
        <v>500</v>
      </c>
      <c r="B2012" t="s">
        <v>2014</v>
      </c>
      <c r="C2012">
        <v>4980</v>
      </c>
      <c r="D2012" t="s">
        <v>2478</v>
      </c>
      <c r="E2012">
        <v>80</v>
      </c>
      <c r="F2012" t="s">
        <v>2491</v>
      </c>
    </row>
    <row r="2013" spans="1:6">
      <c r="A2013">
        <v>500</v>
      </c>
      <c r="B2013" t="s">
        <v>2014</v>
      </c>
      <c r="C2013">
        <v>4980</v>
      </c>
      <c r="D2013" t="s">
        <v>2478</v>
      </c>
      <c r="E2013">
        <v>90</v>
      </c>
      <c r="F2013" t="s">
        <v>2492</v>
      </c>
    </row>
    <row r="2014" spans="1:6">
      <c r="A2014">
        <v>500</v>
      </c>
      <c r="B2014" t="s">
        <v>2014</v>
      </c>
      <c r="C2014">
        <v>4980</v>
      </c>
      <c r="D2014" t="s">
        <v>2478</v>
      </c>
      <c r="E2014">
        <v>100</v>
      </c>
      <c r="F2014" t="s">
        <v>2493</v>
      </c>
    </row>
    <row r="2015" spans="1:6">
      <c r="A2015">
        <v>500</v>
      </c>
      <c r="B2015" t="s">
        <v>2014</v>
      </c>
      <c r="C2015">
        <v>4980</v>
      </c>
      <c r="D2015" t="s">
        <v>2478</v>
      </c>
      <c r="E2015">
        <v>105</v>
      </c>
      <c r="F2015" t="s">
        <v>2494</v>
      </c>
    </row>
    <row r="2016" spans="1:6">
      <c r="A2016">
        <v>500</v>
      </c>
      <c r="B2016" t="s">
        <v>2014</v>
      </c>
      <c r="C2016">
        <v>4980</v>
      </c>
      <c r="D2016" t="s">
        <v>2478</v>
      </c>
      <c r="E2016">
        <v>110</v>
      </c>
      <c r="F2016" t="s">
        <v>2495</v>
      </c>
    </row>
    <row r="2017" spans="1:6">
      <c r="A2017">
        <v>500</v>
      </c>
      <c r="B2017" t="s">
        <v>2014</v>
      </c>
      <c r="C2017">
        <v>4980</v>
      </c>
      <c r="D2017" t="s">
        <v>2478</v>
      </c>
      <c r="E2017">
        <v>115</v>
      </c>
      <c r="F2017" t="s">
        <v>2496</v>
      </c>
    </row>
    <row r="2018" spans="1:6">
      <c r="A2018">
        <v>500</v>
      </c>
      <c r="B2018" t="s">
        <v>2014</v>
      </c>
      <c r="C2018">
        <v>4980</v>
      </c>
      <c r="D2018" t="s">
        <v>2478</v>
      </c>
      <c r="E2018">
        <v>120</v>
      </c>
      <c r="F2018" t="s">
        <v>2497</v>
      </c>
    </row>
    <row r="2019" spans="1:6">
      <c r="A2019">
        <v>500</v>
      </c>
      <c r="B2019" t="s">
        <v>2014</v>
      </c>
      <c r="C2019">
        <v>4980</v>
      </c>
      <c r="D2019" t="s">
        <v>2478</v>
      </c>
      <c r="E2019">
        <v>125</v>
      </c>
      <c r="F2019" t="s">
        <v>2498</v>
      </c>
    </row>
    <row r="2020" spans="1:6">
      <c r="A2020">
        <v>500</v>
      </c>
      <c r="B2020" t="s">
        <v>2014</v>
      </c>
      <c r="C2020">
        <v>4980</v>
      </c>
      <c r="D2020" t="s">
        <v>2478</v>
      </c>
      <c r="E2020">
        <v>130</v>
      </c>
      <c r="F2020" t="s">
        <v>2499</v>
      </c>
    </row>
    <row r="2021" spans="1:6">
      <c r="A2021">
        <v>500</v>
      </c>
      <c r="B2021" t="s">
        <v>2014</v>
      </c>
      <c r="C2021">
        <v>4980</v>
      </c>
      <c r="D2021" t="s">
        <v>2478</v>
      </c>
      <c r="E2021">
        <v>140</v>
      </c>
      <c r="F2021" t="s">
        <v>2500</v>
      </c>
    </row>
    <row r="2022" spans="1:6">
      <c r="A2022">
        <v>500</v>
      </c>
      <c r="B2022" t="s">
        <v>2014</v>
      </c>
      <c r="C2022">
        <v>4980</v>
      </c>
      <c r="D2022" t="s">
        <v>2478</v>
      </c>
      <c r="E2022">
        <v>150</v>
      </c>
      <c r="F2022" t="s">
        <v>2501</v>
      </c>
    </row>
    <row r="2023" spans="1:6">
      <c r="A2023">
        <v>500</v>
      </c>
      <c r="B2023" t="s">
        <v>2014</v>
      </c>
      <c r="C2023">
        <v>4980</v>
      </c>
      <c r="D2023" t="s">
        <v>2478</v>
      </c>
      <c r="E2023">
        <v>160</v>
      </c>
      <c r="F2023" t="s">
        <v>2502</v>
      </c>
    </row>
    <row r="2024" spans="1:6">
      <c r="A2024">
        <v>500</v>
      </c>
      <c r="B2024" t="s">
        <v>2014</v>
      </c>
      <c r="C2024">
        <v>4980</v>
      </c>
      <c r="D2024" t="s">
        <v>2478</v>
      </c>
      <c r="E2024">
        <v>170</v>
      </c>
      <c r="F2024" t="s">
        <v>2503</v>
      </c>
    </row>
    <row r="2025" spans="1:6">
      <c r="A2025">
        <v>500</v>
      </c>
      <c r="B2025" t="s">
        <v>2014</v>
      </c>
      <c r="C2025">
        <v>4980</v>
      </c>
      <c r="D2025" t="s">
        <v>2478</v>
      </c>
      <c r="E2025">
        <v>175</v>
      </c>
      <c r="F2025" t="s">
        <v>2504</v>
      </c>
    </row>
    <row r="2026" spans="1:6">
      <c r="A2026">
        <v>500</v>
      </c>
      <c r="B2026" t="s">
        <v>2014</v>
      </c>
      <c r="C2026">
        <v>4980</v>
      </c>
      <c r="D2026" t="s">
        <v>2478</v>
      </c>
      <c r="E2026">
        <v>180</v>
      </c>
      <c r="F2026" t="s">
        <v>2505</v>
      </c>
    </row>
    <row r="2027" spans="1:6">
      <c r="A2027">
        <v>500</v>
      </c>
      <c r="B2027" t="s">
        <v>2014</v>
      </c>
      <c r="C2027">
        <v>4980</v>
      </c>
      <c r="D2027" t="s">
        <v>2478</v>
      </c>
      <c r="E2027">
        <v>185</v>
      </c>
      <c r="F2027" t="s">
        <v>2506</v>
      </c>
    </row>
    <row r="2028" spans="1:6">
      <c r="A2028">
        <v>500</v>
      </c>
      <c r="B2028" t="s">
        <v>2014</v>
      </c>
      <c r="C2028">
        <v>4980</v>
      </c>
      <c r="D2028" t="s">
        <v>2478</v>
      </c>
      <c r="E2028">
        <v>190</v>
      </c>
      <c r="F2028" t="s">
        <v>2507</v>
      </c>
    </row>
    <row r="2029" spans="1:6">
      <c r="A2029">
        <v>500</v>
      </c>
      <c r="B2029" t="s">
        <v>2014</v>
      </c>
      <c r="C2029">
        <v>4980</v>
      </c>
      <c r="D2029" t="s">
        <v>2478</v>
      </c>
      <c r="E2029">
        <v>195</v>
      </c>
      <c r="F2029" t="s">
        <v>2508</v>
      </c>
    </row>
    <row r="2030" spans="1:6">
      <c r="A2030">
        <v>500</v>
      </c>
      <c r="B2030" t="s">
        <v>2014</v>
      </c>
      <c r="C2030">
        <v>4980</v>
      </c>
      <c r="D2030" t="s">
        <v>2478</v>
      </c>
      <c r="E2030">
        <v>200</v>
      </c>
      <c r="F2030" t="s">
        <v>2509</v>
      </c>
    </row>
    <row r="2031" spans="1:6">
      <c r="A2031">
        <v>500</v>
      </c>
      <c r="B2031" t="s">
        <v>2014</v>
      </c>
      <c r="C2031">
        <v>4980</v>
      </c>
      <c r="D2031" t="s">
        <v>2478</v>
      </c>
      <c r="E2031">
        <v>205</v>
      </c>
      <c r="F2031" t="s">
        <v>2510</v>
      </c>
    </row>
    <row r="2032" spans="1:6">
      <c r="A2032">
        <v>500</v>
      </c>
      <c r="B2032" t="s">
        <v>2014</v>
      </c>
      <c r="C2032">
        <v>4980</v>
      </c>
      <c r="D2032" t="s">
        <v>2478</v>
      </c>
      <c r="E2032">
        <v>210</v>
      </c>
      <c r="F2032" t="s">
        <v>2511</v>
      </c>
    </row>
    <row r="2033" spans="1:6">
      <c r="A2033">
        <v>500</v>
      </c>
      <c r="B2033" t="s">
        <v>2014</v>
      </c>
      <c r="C2033">
        <v>4980</v>
      </c>
      <c r="D2033" t="s">
        <v>2478</v>
      </c>
      <c r="E2033">
        <v>215</v>
      </c>
      <c r="F2033" t="s">
        <v>2512</v>
      </c>
    </row>
    <row r="2034" spans="1:6">
      <c r="A2034">
        <v>500</v>
      </c>
      <c r="B2034" t="s">
        <v>2014</v>
      </c>
      <c r="C2034">
        <v>4980</v>
      </c>
      <c r="D2034" t="s">
        <v>2478</v>
      </c>
      <c r="E2034">
        <v>220</v>
      </c>
      <c r="F2034" t="s">
        <v>2513</v>
      </c>
    </row>
    <row r="2035" spans="1:6">
      <c r="A2035">
        <v>500</v>
      </c>
      <c r="B2035" t="s">
        <v>2014</v>
      </c>
      <c r="C2035">
        <v>4980</v>
      </c>
      <c r="D2035" t="s">
        <v>2478</v>
      </c>
      <c r="E2035">
        <v>230</v>
      </c>
      <c r="F2035" t="s">
        <v>2514</v>
      </c>
    </row>
    <row r="2036" spans="1:6">
      <c r="A2036">
        <v>500</v>
      </c>
      <c r="B2036" t="s">
        <v>2014</v>
      </c>
      <c r="C2036">
        <v>4980</v>
      </c>
      <c r="D2036" t="s">
        <v>2478</v>
      </c>
      <c r="E2036">
        <v>235</v>
      </c>
      <c r="F2036" t="s">
        <v>2515</v>
      </c>
    </row>
    <row r="2037" spans="1:6">
      <c r="A2037">
        <v>500</v>
      </c>
      <c r="B2037" t="s">
        <v>2014</v>
      </c>
      <c r="C2037">
        <v>4980</v>
      </c>
      <c r="D2037" t="s">
        <v>2478</v>
      </c>
      <c r="E2037">
        <v>236</v>
      </c>
      <c r="F2037" t="s">
        <v>2516</v>
      </c>
    </row>
    <row r="2038" spans="1:6">
      <c r="A2038">
        <v>500</v>
      </c>
      <c r="B2038" t="s">
        <v>2014</v>
      </c>
      <c r="C2038">
        <v>4980</v>
      </c>
      <c r="D2038" t="s">
        <v>2478</v>
      </c>
      <c r="E2038">
        <v>237</v>
      </c>
      <c r="F2038" t="s">
        <v>2517</v>
      </c>
    </row>
    <row r="2039" spans="1:6">
      <c r="A2039">
        <v>500</v>
      </c>
      <c r="B2039" t="s">
        <v>2014</v>
      </c>
      <c r="C2039">
        <v>4980</v>
      </c>
      <c r="D2039" t="s">
        <v>2478</v>
      </c>
      <c r="E2039">
        <v>240</v>
      </c>
      <c r="F2039" t="s">
        <v>2518</v>
      </c>
    </row>
    <row r="2040" spans="1:6">
      <c r="A2040">
        <v>500</v>
      </c>
      <c r="B2040" t="s">
        <v>2014</v>
      </c>
      <c r="C2040">
        <v>4980</v>
      </c>
      <c r="D2040" t="s">
        <v>2478</v>
      </c>
      <c r="E2040">
        <v>245</v>
      </c>
      <c r="F2040" t="s">
        <v>2519</v>
      </c>
    </row>
    <row r="2041" spans="1:6">
      <c r="A2041">
        <v>500</v>
      </c>
      <c r="B2041" t="s">
        <v>2014</v>
      </c>
      <c r="C2041">
        <v>4980</v>
      </c>
      <c r="D2041" t="s">
        <v>2478</v>
      </c>
      <c r="E2041">
        <v>500</v>
      </c>
      <c r="F2041" t="s">
        <v>2520</v>
      </c>
    </row>
    <row r="2042" spans="1:6">
      <c r="A2042">
        <v>500</v>
      </c>
      <c r="B2042" t="s">
        <v>2014</v>
      </c>
      <c r="C2042">
        <v>4980</v>
      </c>
      <c r="D2042" t="s">
        <v>2478</v>
      </c>
      <c r="E2042">
        <v>910</v>
      </c>
      <c r="F2042" t="s">
        <v>2521</v>
      </c>
    </row>
    <row r="2043" spans="1:6">
      <c r="A2043">
        <v>500</v>
      </c>
      <c r="B2043" t="s">
        <v>2014</v>
      </c>
      <c r="C2043">
        <v>5000</v>
      </c>
      <c r="D2043" t="s">
        <v>2522</v>
      </c>
      <c r="E2043">
        <v>100</v>
      </c>
      <c r="F2043" t="s">
        <v>2522</v>
      </c>
    </row>
    <row r="2044" spans="1:6">
      <c r="A2044">
        <v>500</v>
      </c>
      <c r="B2044" t="s">
        <v>2014</v>
      </c>
      <c r="C2044">
        <v>5000</v>
      </c>
      <c r="D2044" t="s">
        <v>2522</v>
      </c>
      <c r="E2044">
        <v>200</v>
      </c>
      <c r="F2044" t="s">
        <v>2523</v>
      </c>
    </row>
    <row r="2045" spans="1:6">
      <c r="A2045">
        <v>500</v>
      </c>
      <c r="B2045" t="s">
        <v>2014</v>
      </c>
      <c r="C2045">
        <v>5000</v>
      </c>
      <c r="D2045" t="s">
        <v>2522</v>
      </c>
      <c r="E2045">
        <v>500</v>
      </c>
      <c r="F2045" t="s">
        <v>2524</v>
      </c>
    </row>
    <row r="2046" spans="1:6">
      <c r="A2046">
        <v>500</v>
      </c>
      <c r="B2046" t="s">
        <v>2014</v>
      </c>
      <c r="C2046">
        <v>5020</v>
      </c>
      <c r="D2046" t="s">
        <v>2525</v>
      </c>
      <c r="E2046">
        <v>50</v>
      </c>
      <c r="F2046" t="s">
        <v>2526</v>
      </c>
    </row>
    <row r="2047" spans="1:6">
      <c r="A2047">
        <v>500</v>
      </c>
      <c r="B2047" t="s">
        <v>2014</v>
      </c>
      <c r="C2047">
        <v>5020</v>
      </c>
      <c r="D2047" t="s">
        <v>2525</v>
      </c>
      <c r="E2047">
        <v>70</v>
      </c>
      <c r="F2047" t="s">
        <v>2527</v>
      </c>
    </row>
    <row r="2048" spans="1:6">
      <c r="A2048">
        <v>500</v>
      </c>
      <c r="B2048" t="s">
        <v>2014</v>
      </c>
      <c r="C2048">
        <v>5020</v>
      </c>
      <c r="D2048" t="s">
        <v>2525</v>
      </c>
      <c r="E2048">
        <v>90</v>
      </c>
      <c r="F2048" t="s">
        <v>2528</v>
      </c>
    </row>
    <row r="2049" spans="1:6">
      <c r="A2049">
        <v>500</v>
      </c>
      <c r="B2049" t="s">
        <v>2014</v>
      </c>
      <c r="C2049">
        <v>5020</v>
      </c>
      <c r="D2049" t="s">
        <v>2525</v>
      </c>
      <c r="E2049">
        <v>100</v>
      </c>
      <c r="F2049" t="s">
        <v>2529</v>
      </c>
    </row>
    <row r="2050" spans="1:6">
      <c r="A2050">
        <v>500</v>
      </c>
      <c r="B2050" t="s">
        <v>2014</v>
      </c>
      <c r="C2050">
        <v>5020</v>
      </c>
      <c r="D2050" t="s">
        <v>2525</v>
      </c>
      <c r="E2050">
        <v>450</v>
      </c>
      <c r="F2050" t="s">
        <v>2530</v>
      </c>
    </row>
    <row r="2051" spans="1:6">
      <c r="A2051">
        <v>500</v>
      </c>
      <c r="B2051" t="s">
        <v>2014</v>
      </c>
      <c r="C2051">
        <v>5020</v>
      </c>
      <c r="D2051" t="s">
        <v>2525</v>
      </c>
      <c r="E2051">
        <v>500</v>
      </c>
      <c r="F2051" t="s">
        <v>2531</v>
      </c>
    </row>
    <row r="2052" spans="1:6">
      <c r="A2052">
        <v>500</v>
      </c>
      <c r="B2052" t="s">
        <v>2014</v>
      </c>
      <c r="C2052">
        <v>5020</v>
      </c>
      <c r="D2052" t="s">
        <v>2525</v>
      </c>
      <c r="E2052">
        <v>600</v>
      </c>
      <c r="F2052" t="s">
        <v>2532</v>
      </c>
    </row>
    <row r="2053" spans="1:6">
      <c r="A2053">
        <v>500</v>
      </c>
      <c r="B2053" t="s">
        <v>2014</v>
      </c>
      <c r="C2053">
        <v>5020</v>
      </c>
      <c r="D2053" t="s">
        <v>2525</v>
      </c>
      <c r="E2053">
        <v>750</v>
      </c>
      <c r="F2053" t="s">
        <v>2533</v>
      </c>
    </row>
    <row r="2054" spans="1:6">
      <c r="A2054">
        <v>500</v>
      </c>
      <c r="B2054" t="s">
        <v>2014</v>
      </c>
      <c r="C2054">
        <v>5020</v>
      </c>
      <c r="D2054" t="s">
        <v>2525</v>
      </c>
      <c r="E2054">
        <v>900</v>
      </c>
      <c r="F2054" t="s">
        <v>2534</v>
      </c>
    </row>
    <row r="2055" spans="1:6">
      <c r="A2055">
        <v>500</v>
      </c>
      <c r="B2055" t="s">
        <v>2014</v>
      </c>
      <c r="C2055">
        <v>5040</v>
      </c>
      <c r="D2055" t="s">
        <v>2535</v>
      </c>
      <c r="E2055">
        <v>100</v>
      </c>
      <c r="F2055" t="s">
        <v>2536</v>
      </c>
    </row>
    <row r="2056" spans="1:6">
      <c r="A2056">
        <v>500</v>
      </c>
      <c r="B2056" t="s">
        <v>2014</v>
      </c>
      <c r="C2056">
        <v>5040</v>
      </c>
      <c r="D2056" t="s">
        <v>2535</v>
      </c>
      <c r="E2056">
        <v>200</v>
      </c>
      <c r="F2056" t="s">
        <v>2537</v>
      </c>
    </row>
    <row r="2057" spans="1:6">
      <c r="A2057">
        <v>500</v>
      </c>
      <c r="B2057" t="s">
        <v>2014</v>
      </c>
      <c r="C2057">
        <v>5040</v>
      </c>
      <c r="D2057" t="s">
        <v>2535</v>
      </c>
      <c r="E2057">
        <v>300</v>
      </c>
      <c r="F2057" t="s">
        <v>2538</v>
      </c>
    </row>
    <row r="2058" spans="1:6">
      <c r="A2058">
        <v>500</v>
      </c>
      <c r="B2058" t="s">
        <v>2014</v>
      </c>
      <c r="C2058">
        <v>5040</v>
      </c>
      <c r="D2058" t="s">
        <v>2535</v>
      </c>
      <c r="E2058">
        <v>400</v>
      </c>
      <c r="F2058" t="s">
        <v>2539</v>
      </c>
    </row>
    <row r="2059" spans="1:6">
      <c r="A2059">
        <v>500</v>
      </c>
      <c r="B2059" t="s">
        <v>2014</v>
      </c>
      <c r="C2059">
        <v>5060</v>
      </c>
      <c r="D2059" t="s">
        <v>2540</v>
      </c>
      <c r="E2059">
        <v>100</v>
      </c>
      <c r="F2059" t="s">
        <v>2541</v>
      </c>
    </row>
    <row r="2060" spans="1:6">
      <c r="A2060">
        <v>500</v>
      </c>
      <c r="B2060" t="s">
        <v>2014</v>
      </c>
      <c r="C2060">
        <v>5060</v>
      </c>
      <c r="D2060" t="s">
        <v>2540</v>
      </c>
      <c r="E2060">
        <v>120</v>
      </c>
      <c r="F2060" t="s">
        <v>2542</v>
      </c>
    </row>
    <row r="2061" spans="1:6">
      <c r="A2061">
        <v>500</v>
      </c>
      <c r="B2061" t="s">
        <v>2014</v>
      </c>
      <c r="C2061">
        <v>5060</v>
      </c>
      <c r="D2061" t="s">
        <v>2540</v>
      </c>
      <c r="E2061">
        <v>140</v>
      </c>
      <c r="F2061" t="s">
        <v>2543</v>
      </c>
    </row>
    <row r="2062" spans="1:6">
      <c r="A2062">
        <v>500</v>
      </c>
      <c r="B2062" t="s">
        <v>2014</v>
      </c>
      <c r="C2062">
        <v>5060</v>
      </c>
      <c r="D2062" t="s">
        <v>2540</v>
      </c>
      <c r="E2062">
        <v>160</v>
      </c>
      <c r="F2062" t="s">
        <v>2544</v>
      </c>
    </row>
    <row r="2063" spans="1:6">
      <c r="A2063">
        <v>500</v>
      </c>
      <c r="B2063" t="s">
        <v>2014</v>
      </c>
      <c r="C2063">
        <v>5060</v>
      </c>
      <c r="D2063" t="s">
        <v>2540</v>
      </c>
      <c r="E2063">
        <v>180</v>
      </c>
      <c r="F2063" t="s">
        <v>2545</v>
      </c>
    </row>
    <row r="2064" spans="1:6">
      <c r="A2064">
        <v>500</v>
      </c>
      <c r="B2064" t="s">
        <v>2014</v>
      </c>
      <c r="C2064">
        <v>5060</v>
      </c>
      <c r="D2064" t="s">
        <v>2540</v>
      </c>
      <c r="E2064">
        <v>500</v>
      </c>
      <c r="F2064" t="s">
        <v>2546</v>
      </c>
    </row>
    <row r="2065" spans="1:6">
      <c r="A2065">
        <v>500</v>
      </c>
      <c r="B2065" t="s">
        <v>2014</v>
      </c>
      <c r="C2065">
        <v>5080</v>
      </c>
      <c r="D2065" t="s">
        <v>823</v>
      </c>
      <c r="E2065">
        <v>100</v>
      </c>
      <c r="F2065" t="s">
        <v>2547</v>
      </c>
    </row>
    <row r="2066" spans="1:6">
      <c r="A2066">
        <v>500</v>
      </c>
      <c r="B2066" t="s">
        <v>2014</v>
      </c>
      <c r="C2066">
        <v>5080</v>
      </c>
      <c r="D2066" t="s">
        <v>823</v>
      </c>
      <c r="E2066">
        <v>120</v>
      </c>
      <c r="F2066" t="s">
        <v>2548</v>
      </c>
    </row>
    <row r="2067" spans="1:6">
      <c r="A2067">
        <v>500</v>
      </c>
      <c r="B2067" t="s">
        <v>2014</v>
      </c>
      <c r="C2067">
        <v>5080</v>
      </c>
      <c r="D2067" t="s">
        <v>823</v>
      </c>
      <c r="E2067">
        <v>130</v>
      </c>
      <c r="F2067" t="s">
        <v>2549</v>
      </c>
    </row>
    <row r="2068" spans="1:6">
      <c r="A2068">
        <v>500</v>
      </c>
      <c r="B2068" t="s">
        <v>2014</v>
      </c>
      <c r="C2068">
        <v>5080</v>
      </c>
      <c r="D2068" t="s">
        <v>823</v>
      </c>
      <c r="E2068">
        <v>140</v>
      </c>
      <c r="F2068" t="s">
        <v>2550</v>
      </c>
    </row>
    <row r="2069" spans="1:6">
      <c r="A2069">
        <v>500</v>
      </c>
      <c r="B2069" t="s">
        <v>2014</v>
      </c>
      <c r="C2069">
        <v>5080</v>
      </c>
      <c r="D2069" t="s">
        <v>823</v>
      </c>
      <c r="E2069">
        <v>150</v>
      </c>
      <c r="F2069" t="s">
        <v>2551</v>
      </c>
    </row>
    <row r="2070" spans="1:6">
      <c r="A2070">
        <v>500</v>
      </c>
      <c r="B2070" t="s">
        <v>2014</v>
      </c>
      <c r="C2070">
        <v>5080</v>
      </c>
      <c r="D2070" t="s">
        <v>823</v>
      </c>
      <c r="E2070">
        <v>160</v>
      </c>
      <c r="F2070" t="s">
        <v>2552</v>
      </c>
    </row>
    <row r="2071" spans="1:6">
      <c r="A2071">
        <v>500</v>
      </c>
      <c r="B2071" t="s">
        <v>2014</v>
      </c>
      <c r="C2071">
        <v>5080</v>
      </c>
      <c r="D2071" t="s">
        <v>823</v>
      </c>
      <c r="E2071">
        <v>170</v>
      </c>
      <c r="F2071" t="s">
        <v>2553</v>
      </c>
    </row>
    <row r="2072" spans="1:6">
      <c r="A2072">
        <v>500</v>
      </c>
      <c r="B2072" t="s">
        <v>2014</v>
      </c>
      <c r="C2072">
        <v>5080</v>
      </c>
      <c r="D2072" t="s">
        <v>823</v>
      </c>
      <c r="E2072">
        <v>180</v>
      </c>
      <c r="F2072" t="s">
        <v>2554</v>
      </c>
    </row>
    <row r="2073" spans="1:6">
      <c r="A2073">
        <v>500</v>
      </c>
      <c r="B2073" t="s">
        <v>2014</v>
      </c>
      <c r="C2073">
        <v>5080</v>
      </c>
      <c r="D2073" t="s">
        <v>823</v>
      </c>
      <c r="E2073">
        <v>500</v>
      </c>
      <c r="F2073" t="s">
        <v>2555</v>
      </c>
    </row>
    <row r="2074" spans="1:6">
      <c r="A2074">
        <v>500</v>
      </c>
      <c r="B2074" t="s">
        <v>2014</v>
      </c>
      <c r="C2074">
        <v>5100</v>
      </c>
      <c r="D2074" t="s">
        <v>2556</v>
      </c>
      <c r="E2074">
        <v>100</v>
      </c>
      <c r="F2074" t="s">
        <v>2557</v>
      </c>
    </row>
    <row r="2075" spans="1:6">
      <c r="A2075">
        <v>500</v>
      </c>
      <c r="B2075" t="s">
        <v>2014</v>
      </c>
      <c r="C2075">
        <v>5100</v>
      </c>
      <c r="D2075" t="s">
        <v>2556</v>
      </c>
      <c r="E2075">
        <v>120</v>
      </c>
      <c r="F2075" t="s">
        <v>2558</v>
      </c>
    </row>
    <row r="2076" spans="1:6">
      <c r="A2076">
        <v>500</v>
      </c>
      <c r="B2076" t="s">
        <v>2014</v>
      </c>
      <c r="C2076">
        <v>5100</v>
      </c>
      <c r="D2076" t="s">
        <v>2556</v>
      </c>
      <c r="E2076">
        <v>160</v>
      </c>
      <c r="F2076" t="s">
        <v>2559</v>
      </c>
    </row>
    <row r="2077" spans="1:6">
      <c r="A2077">
        <v>500</v>
      </c>
      <c r="B2077" t="s">
        <v>2014</v>
      </c>
      <c r="C2077">
        <v>5120</v>
      </c>
      <c r="D2077" t="s">
        <v>2560</v>
      </c>
      <c r="E2077">
        <v>200</v>
      </c>
      <c r="F2077" t="s">
        <v>2561</v>
      </c>
    </row>
    <row r="2078" spans="1:6">
      <c r="A2078">
        <v>500</v>
      </c>
      <c r="B2078" t="s">
        <v>2014</v>
      </c>
      <c r="C2078">
        <v>5120</v>
      </c>
      <c r="D2078" t="s">
        <v>2560</v>
      </c>
      <c r="E2078">
        <v>230</v>
      </c>
      <c r="F2078" t="s">
        <v>2562</v>
      </c>
    </row>
    <row r="2079" spans="1:6">
      <c r="A2079">
        <v>500</v>
      </c>
      <c r="B2079" t="s">
        <v>2014</v>
      </c>
      <c r="C2079">
        <v>5120</v>
      </c>
      <c r="D2079" t="s">
        <v>2560</v>
      </c>
      <c r="E2079">
        <v>340</v>
      </c>
      <c r="F2079" t="s">
        <v>2563</v>
      </c>
    </row>
    <row r="2080" spans="1:6">
      <c r="A2080">
        <v>500</v>
      </c>
      <c r="B2080" t="s">
        <v>2014</v>
      </c>
      <c r="C2080">
        <v>5120</v>
      </c>
      <c r="D2080" t="s">
        <v>2560</v>
      </c>
      <c r="E2080">
        <v>420</v>
      </c>
      <c r="F2080" t="s">
        <v>2564</v>
      </c>
    </row>
    <row r="2081" spans="1:6">
      <c r="A2081">
        <v>500</v>
      </c>
      <c r="B2081" t="s">
        <v>2014</v>
      </c>
      <c r="C2081">
        <v>5120</v>
      </c>
      <c r="D2081" t="s">
        <v>2560</v>
      </c>
      <c r="E2081">
        <v>460</v>
      </c>
      <c r="F2081" t="s">
        <v>2565</v>
      </c>
    </row>
    <row r="2082" spans="1:6">
      <c r="A2082">
        <v>500</v>
      </c>
      <c r="B2082" t="s">
        <v>2014</v>
      </c>
      <c r="C2082">
        <v>5140</v>
      </c>
      <c r="D2082" t="s">
        <v>2566</v>
      </c>
      <c r="E2082">
        <v>100</v>
      </c>
      <c r="F2082" t="s">
        <v>2567</v>
      </c>
    </row>
    <row r="2083" spans="1:6">
      <c r="A2083">
        <v>500</v>
      </c>
      <c r="B2083" t="s">
        <v>2014</v>
      </c>
      <c r="C2083">
        <v>5140</v>
      </c>
      <c r="D2083" t="s">
        <v>2566</v>
      </c>
      <c r="E2083">
        <v>120</v>
      </c>
      <c r="F2083" t="s">
        <v>2568</v>
      </c>
    </row>
    <row r="2084" spans="1:6">
      <c r="A2084">
        <v>500</v>
      </c>
      <c r="B2084" t="s">
        <v>2014</v>
      </c>
      <c r="C2084">
        <v>5140</v>
      </c>
      <c r="D2084" t="s">
        <v>2566</v>
      </c>
      <c r="E2084">
        <v>130</v>
      </c>
      <c r="F2084" t="s">
        <v>2569</v>
      </c>
    </row>
    <row r="2085" spans="1:6">
      <c r="A2085">
        <v>500</v>
      </c>
      <c r="B2085" t="s">
        <v>2014</v>
      </c>
      <c r="C2085">
        <v>5140</v>
      </c>
      <c r="D2085" t="s">
        <v>2566</v>
      </c>
      <c r="E2085">
        <v>500</v>
      </c>
      <c r="F2085" t="s">
        <v>2570</v>
      </c>
    </row>
    <row r="2086" spans="1:6">
      <c r="A2086">
        <v>500</v>
      </c>
      <c r="B2086" t="s">
        <v>2014</v>
      </c>
      <c r="C2086">
        <v>5140</v>
      </c>
      <c r="D2086" t="s">
        <v>2566</v>
      </c>
      <c r="E2086">
        <v>998</v>
      </c>
      <c r="F2086" t="s">
        <v>2571</v>
      </c>
    </row>
    <row r="2087" spans="1:6">
      <c r="A2087">
        <v>500</v>
      </c>
      <c r="B2087" t="s">
        <v>2014</v>
      </c>
      <c r="C2087">
        <v>5141</v>
      </c>
      <c r="D2087" t="s">
        <v>2572</v>
      </c>
      <c r="E2087">
        <v>100</v>
      </c>
      <c r="F2087" t="s">
        <v>2572</v>
      </c>
    </row>
    <row r="2088" spans="1:6">
      <c r="A2088">
        <v>500</v>
      </c>
      <c r="B2088" t="s">
        <v>2014</v>
      </c>
      <c r="C2088">
        <v>5160</v>
      </c>
      <c r="D2088" t="s">
        <v>2573</v>
      </c>
      <c r="E2088">
        <v>100</v>
      </c>
      <c r="F2088" t="s">
        <v>2574</v>
      </c>
    </row>
    <row r="2089" spans="1:6">
      <c r="A2089">
        <v>500</v>
      </c>
      <c r="B2089" t="s">
        <v>2014</v>
      </c>
      <c r="C2089">
        <v>5160</v>
      </c>
      <c r="D2089" t="s">
        <v>2573</v>
      </c>
      <c r="E2089">
        <v>110</v>
      </c>
      <c r="F2089" t="s">
        <v>2575</v>
      </c>
    </row>
    <row r="2090" spans="1:6">
      <c r="A2090">
        <v>500</v>
      </c>
      <c r="B2090" t="s">
        <v>2014</v>
      </c>
      <c r="C2090">
        <v>5160</v>
      </c>
      <c r="D2090" t="s">
        <v>2573</v>
      </c>
      <c r="E2090">
        <v>120</v>
      </c>
      <c r="F2090" t="s">
        <v>2576</v>
      </c>
    </row>
    <row r="2091" spans="1:6">
      <c r="A2091">
        <v>500</v>
      </c>
      <c r="B2091" t="s">
        <v>2014</v>
      </c>
      <c r="C2091">
        <v>5160</v>
      </c>
      <c r="D2091" t="s">
        <v>2573</v>
      </c>
      <c r="E2091">
        <v>130</v>
      </c>
      <c r="F2091" t="s">
        <v>2577</v>
      </c>
    </row>
    <row r="2092" spans="1:6">
      <c r="A2092">
        <v>500</v>
      </c>
      <c r="B2092" t="s">
        <v>2014</v>
      </c>
      <c r="C2092">
        <v>5160</v>
      </c>
      <c r="D2092" t="s">
        <v>2573</v>
      </c>
      <c r="E2092">
        <v>140</v>
      </c>
      <c r="F2092" t="s">
        <v>2578</v>
      </c>
    </row>
    <row r="2093" spans="1:6">
      <c r="A2093">
        <v>500</v>
      </c>
      <c r="B2093" t="s">
        <v>2014</v>
      </c>
      <c r="C2093">
        <v>5160</v>
      </c>
      <c r="D2093" t="s">
        <v>2573</v>
      </c>
      <c r="E2093">
        <v>500</v>
      </c>
      <c r="F2093" t="s">
        <v>2579</v>
      </c>
    </row>
    <row r="2094" spans="1:6">
      <c r="A2094">
        <v>500</v>
      </c>
      <c r="B2094" t="s">
        <v>2014</v>
      </c>
      <c r="C2094">
        <v>5180</v>
      </c>
      <c r="D2094" t="s">
        <v>2580</v>
      </c>
      <c r="E2094">
        <v>100</v>
      </c>
      <c r="F2094" t="s">
        <v>2581</v>
      </c>
    </row>
    <row r="2095" spans="1:6">
      <c r="A2095">
        <v>500</v>
      </c>
      <c r="B2095" t="s">
        <v>2014</v>
      </c>
      <c r="C2095">
        <v>5180</v>
      </c>
      <c r="D2095" t="s">
        <v>2580</v>
      </c>
      <c r="E2095">
        <v>110</v>
      </c>
      <c r="F2095" t="s">
        <v>2582</v>
      </c>
    </row>
    <row r="2096" spans="1:6">
      <c r="A2096">
        <v>500</v>
      </c>
      <c r="B2096" t="s">
        <v>2014</v>
      </c>
      <c r="C2096">
        <v>5180</v>
      </c>
      <c r="D2096" t="s">
        <v>2580</v>
      </c>
      <c r="E2096">
        <v>120</v>
      </c>
      <c r="F2096" t="s">
        <v>2583</v>
      </c>
    </row>
    <row r="2097" spans="1:6">
      <c r="A2097">
        <v>500</v>
      </c>
      <c r="B2097" t="s">
        <v>2014</v>
      </c>
      <c r="C2097">
        <v>5180</v>
      </c>
      <c r="D2097" t="s">
        <v>2580</v>
      </c>
      <c r="E2097">
        <v>130</v>
      </c>
      <c r="F2097" t="s">
        <v>2584</v>
      </c>
    </row>
    <row r="2098" spans="1:6">
      <c r="A2098">
        <v>500</v>
      </c>
      <c r="B2098" t="s">
        <v>2014</v>
      </c>
      <c r="C2098">
        <v>5180</v>
      </c>
      <c r="D2098" t="s">
        <v>2580</v>
      </c>
      <c r="E2098">
        <v>140</v>
      </c>
      <c r="F2098" t="s">
        <v>2585</v>
      </c>
    </row>
    <row r="2099" spans="1:6">
      <c r="A2099">
        <v>500</v>
      </c>
      <c r="B2099" t="s">
        <v>2014</v>
      </c>
      <c r="C2099">
        <v>5180</v>
      </c>
      <c r="D2099" t="s">
        <v>2580</v>
      </c>
      <c r="E2099">
        <v>150</v>
      </c>
      <c r="F2099" t="s">
        <v>2586</v>
      </c>
    </row>
    <row r="2100" spans="1:6">
      <c r="A2100">
        <v>500</v>
      </c>
      <c r="B2100" t="s">
        <v>2014</v>
      </c>
      <c r="C2100">
        <v>5180</v>
      </c>
      <c r="D2100" t="s">
        <v>2580</v>
      </c>
      <c r="E2100">
        <v>160</v>
      </c>
      <c r="F2100" t="s">
        <v>2587</v>
      </c>
    </row>
    <row r="2101" spans="1:6">
      <c r="A2101">
        <v>500</v>
      </c>
      <c r="B2101" t="s">
        <v>2014</v>
      </c>
      <c r="C2101">
        <v>5180</v>
      </c>
      <c r="D2101" t="s">
        <v>2580</v>
      </c>
      <c r="E2101">
        <v>170</v>
      </c>
      <c r="F2101" t="s">
        <v>2588</v>
      </c>
    </row>
    <row r="2102" spans="1:6">
      <c r="A2102">
        <v>500</v>
      </c>
      <c r="B2102" t="s">
        <v>2014</v>
      </c>
      <c r="C2102">
        <v>5180</v>
      </c>
      <c r="D2102" t="s">
        <v>2580</v>
      </c>
      <c r="E2102">
        <v>240</v>
      </c>
      <c r="F2102" t="s">
        <v>2589</v>
      </c>
    </row>
    <row r="2103" spans="1:6">
      <c r="A2103">
        <v>500</v>
      </c>
      <c r="B2103" t="s">
        <v>2014</v>
      </c>
      <c r="C2103">
        <v>5180</v>
      </c>
      <c r="D2103" t="s">
        <v>2580</v>
      </c>
      <c r="E2103">
        <v>250</v>
      </c>
      <c r="F2103" t="s">
        <v>2590</v>
      </c>
    </row>
    <row r="2104" spans="1:6">
      <c r="A2104">
        <v>500</v>
      </c>
      <c r="B2104" t="s">
        <v>2014</v>
      </c>
      <c r="C2104">
        <v>5180</v>
      </c>
      <c r="D2104" t="s">
        <v>2580</v>
      </c>
      <c r="E2104">
        <v>260</v>
      </c>
      <c r="F2104" t="s">
        <v>2591</v>
      </c>
    </row>
    <row r="2105" spans="1:6">
      <c r="A2105">
        <v>500</v>
      </c>
      <c r="B2105" t="s">
        <v>2014</v>
      </c>
      <c r="C2105">
        <v>5180</v>
      </c>
      <c r="D2105" t="s">
        <v>2580</v>
      </c>
      <c r="E2105">
        <v>280</v>
      </c>
      <c r="F2105" t="s">
        <v>2592</v>
      </c>
    </row>
    <row r="2106" spans="1:6">
      <c r="A2106">
        <v>500</v>
      </c>
      <c r="B2106" t="s">
        <v>2014</v>
      </c>
      <c r="C2106">
        <v>5180</v>
      </c>
      <c r="D2106" t="s">
        <v>2580</v>
      </c>
      <c r="E2106">
        <v>290</v>
      </c>
      <c r="F2106" t="s">
        <v>2593</v>
      </c>
    </row>
    <row r="2107" spans="1:6">
      <c r="A2107">
        <v>500</v>
      </c>
      <c r="B2107" t="s">
        <v>2014</v>
      </c>
      <c r="C2107">
        <v>5180</v>
      </c>
      <c r="D2107" t="s">
        <v>2580</v>
      </c>
      <c r="E2107">
        <v>300</v>
      </c>
      <c r="F2107" t="s">
        <v>2594</v>
      </c>
    </row>
    <row r="2108" spans="1:6">
      <c r="A2108">
        <v>500</v>
      </c>
      <c r="B2108" t="s">
        <v>2014</v>
      </c>
      <c r="C2108">
        <v>5180</v>
      </c>
      <c r="D2108" t="s">
        <v>2580</v>
      </c>
      <c r="E2108">
        <v>310</v>
      </c>
      <c r="F2108" t="s">
        <v>2595</v>
      </c>
    </row>
    <row r="2109" spans="1:6">
      <c r="A2109">
        <v>500</v>
      </c>
      <c r="B2109" t="s">
        <v>2014</v>
      </c>
      <c r="C2109">
        <v>5180</v>
      </c>
      <c r="D2109" t="s">
        <v>2580</v>
      </c>
      <c r="E2109">
        <v>320</v>
      </c>
      <c r="F2109" t="s">
        <v>2596</v>
      </c>
    </row>
    <row r="2110" spans="1:6">
      <c r="A2110">
        <v>500</v>
      </c>
      <c r="B2110" t="s">
        <v>2014</v>
      </c>
      <c r="C2110">
        <v>5180</v>
      </c>
      <c r="D2110" t="s">
        <v>2580</v>
      </c>
      <c r="E2110">
        <v>500</v>
      </c>
      <c r="F2110" t="s">
        <v>2597</v>
      </c>
    </row>
    <row r="2111" spans="1:6">
      <c r="A2111">
        <v>500</v>
      </c>
      <c r="B2111" t="s">
        <v>2014</v>
      </c>
      <c r="C2111">
        <v>5180</v>
      </c>
      <c r="D2111" t="s">
        <v>2580</v>
      </c>
      <c r="E2111">
        <v>600</v>
      </c>
      <c r="F2111" t="s">
        <v>2598</v>
      </c>
    </row>
    <row r="2112" spans="1:6">
      <c r="A2112">
        <v>500</v>
      </c>
      <c r="B2112" t="s">
        <v>2014</v>
      </c>
      <c r="C2112">
        <v>5180</v>
      </c>
      <c r="D2112" t="s">
        <v>2580</v>
      </c>
      <c r="E2112">
        <v>910</v>
      </c>
      <c r="F2112" t="s">
        <v>2599</v>
      </c>
    </row>
    <row r="2113" spans="1:6">
      <c r="A2113">
        <v>500</v>
      </c>
      <c r="B2113" t="s">
        <v>2014</v>
      </c>
      <c r="C2113">
        <v>5181</v>
      </c>
      <c r="D2113" t="s">
        <v>2600</v>
      </c>
      <c r="E2113">
        <v>100</v>
      </c>
      <c r="F2113" t="s">
        <v>2601</v>
      </c>
    </row>
    <row r="2114" spans="1:6">
      <c r="A2114">
        <v>500</v>
      </c>
      <c r="B2114" t="s">
        <v>2014</v>
      </c>
      <c r="C2114">
        <v>5181</v>
      </c>
      <c r="D2114" t="s">
        <v>2600</v>
      </c>
      <c r="E2114">
        <v>110</v>
      </c>
      <c r="F2114" t="s">
        <v>2602</v>
      </c>
    </row>
    <row r="2115" spans="1:6">
      <c r="A2115">
        <v>500</v>
      </c>
      <c r="B2115" t="s">
        <v>2014</v>
      </c>
      <c r="C2115">
        <v>5181</v>
      </c>
      <c r="D2115" t="s">
        <v>2600</v>
      </c>
      <c r="E2115">
        <v>120</v>
      </c>
      <c r="F2115" t="s">
        <v>2603</v>
      </c>
    </row>
    <row r="2116" spans="1:6">
      <c r="A2116">
        <v>500</v>
      </c>
      <c r="B2116" t="s">
        <v>2014</v>
      </c>
      <c r="C2116">
        <v>5181</v>
      </c>
      <c r="D2116" t="s">
        <v>2600</v>
      </c>
      <c r="E2116">
        <v>130</v>
      </c>
      <c r="F2116" t="s">
        <v>2604</v>
      </c>
    </row>
    <row r="2117" spans="1:6">
      <c r="A2117">
        <v>500</v>
      </c>
      <c r="B2117" t="s">
        <v>2014</v>
      </c>
      <c r="C2117">
        <v>5181</v>
      </c>
      <c r="D2117" t="s">
        <v>2600</v>
      </c>
      <c r="E2117">
        <v>150</v>
      </c>
      <c r="F2117" t="s">
        <v>2605</v>
      </c>
    </row>
    <row r="2118" spans="1:6">
      <c r="A2118">
        <v>500</v>
      </c>
      <c r="B2118" t="s">
        <v>2014</v>
      </c>
      <c r="C2118">
        <v>5181</v>
      </c>
      <c r="D2118" t="s">
        <v>2600</v>
      </c>
      <c r="E2118">
        <v>160</v>
      </c>
      <c r="F2118" t="s">
        <v>2606</v>
      </c>
    </row>
    <row r="2119" spans="1:6">
      <c r="A2119">
        <v>500</v>
      </c>
      <c r="B2119" t="s">
        <v>2014</v>
      </c>
      <c r="C2119">
        <v>5182</v>
      </c>
      <c r="D2119" t="s">
        <v>2607</v>
      </c>
      <c r="E2119">
        <v>600</v>
      </c>
      <c r="F2119" t="s">
        <v>2607</v>
      </c>
    </row>
    <row r="2120" spans="1:6">
      <c r="A2120">
        <v>500</v>
      </c>
      <c r="B2120" t="s">
        <v>2014</v>
      </c>
      <c r="C2120">
        <v>5182</v>
      </c>
      <c r="D2120" t="s">
        <v>2607</v>
      </c>
      <c r="E2120">
        <v>700</v>
      </c>
      <c r="F2120" t="s">
        <v>2608</v>
      </c>
    </row>
    <row r="2121" spans="1:6">
      <c r="A2121">
        <v>500</v>
      </c>
      <c r="B2121" t="s">
        <v>2014</v>
      </c>
      <c r="C2121">
        <v>5200</v>
      </c>
      <c r="D2121" t="s">
        <v>2609</v>
      </c>
      <c r="E2121">
        <v>10</v>
      </c>
      <c r="F2121" t="s">
        <v>2610</v>
      </c>
    </row>
    <row r="2122" spans="1:6">
      <c r="A2122">
        <v>500</v>
      </c>
      <c r="B2122" t="s">
        <v>2014</v>
      </c>
      <c r="C2122">
        <v>5200</v>
      </c>
      <c r="D2122" t="s">
        <v>2609</v>
      </c>
      <c r="E2122">
        <v>20</v>
      </c>
      <c r="F2122" t="s">
        <v>2611</v>
      </c>
    </row>
    <row r="2123" spans="1:6">
      <c r="A2123">
        <v>500</v>
      </c>
      <c r="B2123" t="s">
        <v>2014</v>
      </c>
      <c r="C2123">
        <v>5220</v>
      </c>
      <c r="D2123" t="s">
        <v>2612</v>
      </c>
      <c r="E2123">
        <v>100</v>
      </c>
      <c r="F2123" t="s">
        <v>2613</v>
      </c>
    </row>
    <row r="2124" spans="1:6">
      <c r="A2124">
        <v>500</v>
      </c>
      <c r="B2124" t="s">
        <v>2014</v>
      </c>
      <c r="C2124">
        <v>5240</v>
      </c>
      <c r="D2124" t="s">
        <v>2614</v>
      </c>
      <c r="E2124">
        <v>100</v>
      </c>
      <c r="F2124" t="s">
        <v>2615</v>
      </c>
    </row>
    <row r="2125" spans="1:6">
      <c r="A2125">
        <v>500</v>
      </c>
      <c r="B2125" t="s">
        <v>2014</v>
      </c>
      <c r="C2125">
        <v>5240</v>
      </c>
      <c r="D2125" t="s">
        <v>2614</v>
      </c>
      <c r="E2125">
        <v>110</v>
      </c>
      <c r="F2125" t="s">
        <v>2616</v>
      </c>
    </row>
    <row r="2126" spans="1:6">
      <c r="A2126">
        <v>500</v>
      </c>
      <c r="B2126" t="s">
        <v>2014</v>
      </c>
      <c r="C2126">
        <v>5240</v>
      </c>
      <c r="D2126" t="s">
        <v>2614</v>
      </c>
      <c r="E2126">
        <v>115</v>
      </c>
      <c r="F2126" t="s">
        <v>2617</v>
      </c>
    </row>
    <row r="2127" spans="1:6">
      <c r="A2127">
        <v>500</v>
      </c>
      <c r="B2127" t="s">
        <v>2014</v>
      </c>
      <c r="C2127">
        <v>5240</v>
      </c>
      <c r="D2127" t="s">
        <v>2614</v>
      </c>
      <c r="E2127">
        <v>120</v>
      </c>
      <c r="F2127" t="s">
        <v>2618</v>
      </c>
    </row>
    <row r="2128" spans="1:6">
      <c r="A2128">
        <v>500</v>
      </c>
      <c r="B2128" t="s">
        <v>2014</v>
      </c>
      <c r="C2128">
        <v>5240</v>
      </c>
      <c r="D2128" t="s">
        <v>2614</v>
      </c>
      <c r="E2128">
        <v>130</v>
      </c>
      <c r="F2128" t="s">
        <v>2619</v>
      </c>
    </row>
    <row r="2129" spans="1:6">
      <c r="A2129">
        <v>500</v>
      </c>
      <c r="B2129" t="s">
        <v>2014</v>
      </c>
      <c r="C2129">
        <v>5240</v>
      </c>
      <c r="D2129" t="s">
        <v>2614</v>
      </c>
      <c r="E2129">
        <v>140</v>
      </c>
      <c r="F2129" t="s">
        <v>2620</v>
      </c>
    </row>
    <row r="2130" spans="1:6">
      <c r="A2130">
        <v>500</v>
      </c>
      <c r="B2130" t="s">
        <v>2014</v>
      </c>
      <c r="C2130">
        <v>5240</v>
      </c>
      <c r="D2130" t="s">
        <v>2614</v>
      </c>
      <c r="E2130">
        <v>150</v>
      </c>
      <c r="F2130" t="s">
        <v>2621</v>
      </c>
    </row>
    <row r="2131" spans="1:6">
      <c r="A2131">
        <v>500</v>
      </c>
      <c r="B2131" t="s">
        <v>2014</v>
      </c>
      <c r="C2131">
        <v>5240</v>
      </c>
      <c r="D2131" t="s">
        <v>2614</v>
      </c>
      <c r="E2131">
        <v>160</v>
      </c>
      <c r="F2131" t="s">
        <v>2622</v>
      </c>
    </row>
    <row r="2132" spans="1:6">
      <c r="A2132">
        <v>500</v>
      </c>
      <c r="B2132" t="s">
        <v>2014</v>
      </c>
      <c r="C2132">
        <v>5240</v>
      </c>
      <c r="D2132" t="s">
        <v>2614</v>
      </c>
      <c r="E2132">
        <v>170</v>
      </c>
      <c r="F2132" t="s">
        <v>2623</v>
      </c>
    </row>
    <row r="2133" spans="1:6">
      <c r="A2133">
        <v>500</v>
      </c>
      <c r="B2133" t="s">
        <v>2014</v>
      </c>
      <c r="C2133">
        <v>5240</v>
      </c>
      <c r="D2133" t="s">
        <v>2614</v>
      </c>
      <c r="E2133">
        <v>180</v>
      </c>
      <c r="F2133" t="s">
        <v>2624</v>
      </c>
    </row>
    <row r="2134" spans="1:6">
      <c r="A2134">
        <v>500</v>
      </c>
      <c r="B2134" t="s">
        <v>2014</v>
      </c>
      <c r="C2134">
        <v>5240</v>
      </c>
      <c r="D2134" t="s">
        <v>2614</v>
      </c>
      <c r="E2134">
        <v>190</v>
      </c>
      <c r="F2134" t="s">
        <v>2625</v>
      </c>
    </row>
    <row r="2135" spans="1:6">
      <c r="A2135">
        <v>500</v>
      </c>
      <c r="B2135" t="s">
        <v>2014</v>
      </c>
      <c r="C2135">
        <v>5240</v>
      </c>
      <c r="D2135" t="s">
        <v>2614</v>
      </c>
      <c r="E2135">
        <v>200</v>
      </c>
      <c r="F2135" t="s">
        <v>2626</v>
      </c>
    </row>
    <row r="2136" spans="1:6">
      <c r="A2136">
        <v>500</v>
      </c>
      <c r="B2136" t="s">
        <v>2014</v>
      </c>
      <c r="C2136">
        <v>5240</v>
      </c>
      <c r="D2136" t="s">
        <v>2614</v>
      </c>
      <c r="E2136">
        <v>210</v>
      </c>
      <c r="F2136" t="s">
        <v>2627</v>
      </c>
    </row>
    <row r="2137" spans="1:6">
      <c r="A2137">
        <v>500</v>
      </c>
      <c r="B2137" t="s">
        <v>2014</v>
      </c>
      <c r="C2137">
        <v>5240</v>
      </c>
      <c r="D2137" t="s">
        <v>2614</v>
      </c>
      <c r="E2137">
        <v>220</v>
      </c>
      <c r="F2137" t="s">
        <v>2628</v>
      </c>
    </row>
    <row r="2138" spans="1:6">
      <c r="A2138">
        <v>500</v>
      </c>
      <c r="B2138" t="s">
        <v>2014</v>
      </c>
      <c r="C2138">
        <v>5240</v>
      </c>
      <c r="D2138" t="s">
        <v>2614</v>
      </c>
      <c r="E2138">
        <v>230</v>
      </c>
      <c r="F2138" t="s">
        <v>2629</v>
      </c>
    </row>
    <row r="2139" spans="1:6">
      <c r="A2139">
        <v>500</v>
      </c>
      <c r="B2139" t="s">
        <v>2014</v>
      </c>
      <c r="C2139">
        <v>5240</v>
      </c>
      <c r="D2139" t="s">
        <v>2614</v>
      </c>
      <c r="E2139">
        <v>240</v>
      </c>
      <c r="F2139" t="s">
        <v>2630</v>
      </c>
    </row>
    <row r="2140" spans="1:6">
      <c r="A2140">
        <v>500</v>
      </c>
      <c r="B2140" t="s">
        <v>2014</v>
      </c>
      <c r="C2140">
        <v>5240</v>
      </c>
      <c r="D2140" t="s">
        <v>2614</v>
      </c>
      <c r="E2140">
        <v>250</v>
      </c>
      <c r="F2140" t="s">
        <v>2631</v>
      </c>
    </row>
    <row r="2141" spans="1:6">
      <c r="A2141">
        <v>500</v>
      </c>
      <c r="B2141" t="s">
        <v>2014</v>
      </c>
      <c r="C2141">
        <v>5240</v>
      </c>
      <c r="D2141" t="s">
        <v>2614</v>
      </c>
      <c r="E2141">
        <v>260</v>
      </c>
      <c r="F2141" t="s">
        <v>2632</v>
      </c>
    </row>
    <row r="2142" spans="1:6">
      <c r="A2142">
        <v>500</v>
      </c>
      <c r="B2142" t="s">
        <v>2014</v>
      </c>
      <c r="C2142">
        <v>5240</v>
      </c>
      <c r="D2142" t="s">
        <v>2614</v>
      </c>
      <c r="E2142">
        <v>280</v>
      </c>
      <c r="F2142" t="s">
        <v>2633</v>
      </c>
    </row>
    <row r="2143" spans="1:6">
      <c r="A2143">
        <v>500</v>
      </c>
      <c r="B2143" t="s">
        <v>2014</v>
      </c>
      <c r="C2143">
        <v>5240</v>
      </c>
      <c r="D2143" t="s">
        <v>2614</v>
      </c>
      <c r="E2143">
        <v>290</v>
      </c>
      <c r="F2143" t="s">
        <v>2634</v>
      </c>
    </row>
    <row r="2144" spans="1:6">
      <c r="A2144">
        <v>500</v>
      </c>
      <c r="B2144" t="s">
        <v>2014</v>
      </c>
      <c r="C2144">
        <v>5240</v>
      </c>
      <c r="D2144" t="s">
        <v>2614</v>
      </c>
      <c r="E2144">
        <v>300</v>
      </c>
      <c r="F2144" t="s">
        <v>2635</v>
      </c>
    </row>
    <row r="2145" spans="1:6">
      <c r="A2145">
        <v>500</v>
      </c>
      <c r="B2145" t="s">
        <v>2014</v>
      </c>
      <c r="C2145">
        <v>5240</v>
      </c>
      <c r="D2145" t="s">
        <v>2614</v>
      </c>
      <c r="E2145">
        <v>310</v>
      </c>
      <c r="F2145" t="s">
        <v>2636</v>
      </c>
    </row>
    <row r="2146" spans="1:6">
      <c r="A2146">
        <v>500</v>
      </c>
      <c r="B2146" t="s">
        <v>2014</v>
      </c>
      <c r="C2146">
        <v>5240</v>
      </c>
      <c r="D2146" t="s">
        <v>2614</v>
      </c>
      <c r="E2146">
        <v>320</v>
      </c>
      <c r="F2146" t="s">
        <v>2637</v>
      </c>
    </row>
    <row r="2147" spans="1:6">
      <c r="A2147">
        <v>500</v>
      </c>
      <c r="B2147" t="s">
        <v>2014</v>
      </c>
      <c r="C2147">
        <v>5240</v>
      </c>
      <c r="D2147" t="s">
        <v>2614</v>
      </c>
      <c r="E2147">
        <v>340</v>
      </c>
      <c r="F2147" t="s">
        <v>2638</v>
      </c>
    </row>
    <row r="2148" spans="1:6">
      <c r="A2148">
        <v>500</v>
      </c>
      <c r="B2148" t="s">
        <v>2014</v>
      </c>
      <c r="C2148">
        <v>5240</v>
      </c>
      <c r="D2148" t="s">
        <v>2614</v>
      </c>
      <c r="E2148">
        <v>350</v>
      </c>
      <c r="F2148" t="s">
        <v>2639</v>
      </c>
    </row>
    <row r="2149" spans="1:6">
      <c r="A2149">
        <v>500</v>
      </c>
      <c r="B2149" t="s">
        <v>2014</v>
      </c>
      <c r="C2149">
        <v>5240</v>
      </c>
      <c r="D2149" t="s">
        <v>2614</v>
      </c>
      <c r="E2149">
        <v>360</v>
      </c>
      <c r="F2149" t="s">
        <v>2640</v>
      </c>
    </row>
    <row r="2150" spans="1:6">
      <c r="A2150">
        <v>500</v>
      </c>
      <c r="B2150" t="s">
        <v>2014</v>
      </c>
      <c r="C2150">
        <v>5240</v>
      </c>
      <c r="D2150" t="s">
        <v>2614</v>
      </c>
      <c r="E2150">
        <v>365</v>
      </c>
      <c r="F2150" t="s">
        <v>2641</v>
      </c>
    </row>
    <row r="2151" spans="1:6">
      <c r="A2151">
        <v>500</v>
      </c>
      <c r="B2151" t="s">
        <v>2014</v>
      </c>
      <c r="C2151">
        <v>5240</v>
      </c>
      <c r="D2151" t="s">
        <v>2614</v>
      </c>
      <c r="E2151">
        <v>370</v>
      </c>
      <c r="F2151" t="s">
        <v>2642</v>
      </c>
    </row>
    <row r="2152" spans="1:6">
      <c r="A2152">
        <v>500</v>
      </c>
      <c r="B2152" t="s">
        <v>2014</v>
      </c>
      <c r="C2152">
        <v>5240</v>
      </c>
      <c r="D2152" t="s">
        <v>2614</v>
      </c>
      <c r="E2152">
        <v>380</v>
      </c>
      <c r="F2152" t="s">
        <v>2643</v>
      </c>
    </row>
    <row r="2153" spans="1:6">
      <c r="A2153">
        <v>500</v>
      </c>
      <c r="B2153" t="s">
        <v>2014</v>
      </c>
      <c r="C2153">
        <v>5240</v>
      </c>
      <c r="D2153" t="s">
        <v>2614</v>
      </c>
      <c r="E2153">
        <v>390</v>
      </c>
      <c r="F2153" t="s">
        <v>2644</v>
      </c>
    </row>
    <row r="2154" spans="1:6">
      <c r="A2154">
        <v>500</v>
      </c>
      <c r="B2154" t="s">
        <v>2014</v>
      </c>
      <c r="C2154">
        <v>5240</v>
      </c>
      <c r="D2154" t="s">
        <v>2614</v>
      </c>
      <c r="E2154">
        <v>400</v>
      </c>
      <c r="F2154" t="s">
        <v>2645</v>
      </c>
    </row>
    <row r="2155" spans="1:6">
      <c r="A2155">
        <v>500</v>
      </c>
      <c r="B2155" t="s">
        <v>2014</v>
      </c>
      <c r="C2155">
        <v>5240</v>
      </c>
      <c r="D2155" t="s">
        <v>2614</v>
      </c>
      <c r="E2155">
        <v>410</v>
      </c>
      <c r="F2155" t="s">
        <v>2646</v>
      </c>
    </row>
    <row r="2156" spans="1:6">
      <c r="A2156">
        <v>500</v>
      </c>
      <c r="B2156" t="s">
        <v>2014</v>
      </c>
      <c r="C2156">
        <v>5240</v>
      </c>
      <c r="D2156" t="s">
        <v>2614</v>
      </c>
      <c r="E2156">
        <v>500</v>
      </c>
      <c r="F2156" t="s">
        <v>2647</v>
      </c>
    </row>
    <row r="2157" spans="1:6">
      <c r="A2157">
        <v>500</v>
      </c>
      <c r="B2157" t="s">
        <v>2014</v>
      </c>
      <c r="C2157">
        <v>5260</v>
      </c>
      <c r="D2157" t="s">
        <v>2648</v>
      </c>
      <c r="E2157">
        <v>100</v>
      </c>
      <c r="F2157" t="s">
        <v>2649</v>
      </c>
    </row>
    <row r="2158" spans="1:6">
      <c r="A2158">
        <v>500</v>
      </c>
      <c r="B2158" t="s">
        <v>2014</v>
      </c>
      <c r="C2158">
        <v>5260</v>
      </c>
      <c r="D2158" t="s">
        <v>2648</v>
      </c>
      <c r="E2158">
        <v>150</v>
      </c>
      <c r="F2158" t="s">
        <v>2650</v>
      </c>
    </row>
    <row r="2159" spans="1:6">
      <c r="A2159">
        <v>500</v>
      </c>
      <c r="B2159" t="s">
        <v>2014</v>
      </c>
      <c r="C2159">
        <v>5260</v>
      </c>
      <c r="D2159" t="s">
        <v>2648</v>
      </c>
      <c r="E2159">
        <v>200</v>
      </c>
      <c r="F2159" t="s">
        <v>2651</v>
      </c>
    </row>
    <row r="2160" spans="1:6">
      <c r="A2160">
        <v>500</v>
      </c>
      <c r="B2160" t="s">
        <v>2014</v>
      </c>
      <c r="C2160">
        <v>5260</v>
      </c>
      <c r="D2160" t="s">
        <v>2648</v>
      </c>
      <c r="E2160">
        <v>500</v>
      </c>
      <c r="F2160" t="s">
        <v>2652</v>
      </c>
    </row>
    <row r="2161" spans="1:6">
      <c r="A2161">
        <v>500</v>
      </c>
      <c r="B2161" t="s">
        <v>2014</v>
      </c>
      <c r="C2161">
        <v>5280</v>
      </c>
      <c r="D2161" t="s">
        <v>2653</v>
      </c>
      <c r="E2161">
        <v>100</v>
      </c>
      <c r="F2161" t="s">
        <v>2654</v>
      </c>
    </row>
    <row r="2162" spans="1:6">
      <c r="A2162">
        <v>500</v>
      </c>
      <c r="B2162" t="s">
        <v>2014</v>
      </c>
      <c r="C2162">
        <v>5280</v>
      </c>
      <c r="D2162" t="s">
        <v>2653</v>
      </c>
      <c r="E2162">
        <v>120</v>
      </c>
      <c r="F2162" t="s">
        <v>2655</v>
      </c>
    </row>
    <row r="2163" spans="1:6">
      <c r="A2163">
        <v>500</v>
      </c>
      <c r="B2163" t="s">
        <v>2014</v>
      </c>
      <c r="C2163">
        <v>5280</v>
      </c>
      <c r="D2163" t="s">
        <v>2653</v>
      </c>
      <c r="E2163">
        <v>125</v>
      </c>
      <c r="F2163" t="s">
        <v>2656</v>
      </c>
    </row>
    <row r="2164" spans="1:6">
      <c r="A2164">
        <v>500</v>
      </c>
      <c r="B2164" t="s">
        <v>2014</v>
      </c>
      <c r="C2164">
        <v>5280</v>
      </c>
      <c r="D2164" t="s">
        <v>2653</v>
      </c>
      <c r="E2164">
        <v>128</v>
      </c>
      <c r="F2164" t="s">
        <v>2657</v>
      </c>
    </row>
    <row r="2165" spans="1:6">
      <c r="A2165">
        <v>500</v>
      </c>
      <c r="B2165" t="s">
        <v>2014</v>
      </c>
      <c r="C2165">
        <v>5280</v>
      </c>
      <c r="D2165" t="s">
        <v>2653</v>
      </c>
      <c r="E2165">
        <v>130</v>
      </c>
      <c r="F2165" t="s">
        <v>2658</v>
      </c>
    </row>
    <row r="2166" spans="1:6">
      <c r="A2166">
        <v>500</v>
      </c>
      <c r="B2166" t="s">
        <v>2014</v>
      </c>
      <c r="C2166">
        <v>5280</v>
      </c>
      <c r="D2166" t="s">
        <v>2653</v>
      </c>
      <c r="E2166">
        <v>135</v>
      </c>
      <c r="F2166" t="s">
        <v>2659</v>
      </c>
    </row>
    <row r="2167" spans="1:6">
      <c r="A2167">
        <v>500</v>
      </c>
      <c r="B2167" t="s">
        <v>2014</v>
      </c>
      <c r="C2167">
        <v>5280</v>
      </c>
      <c r="D2167" t="s">
        <v>2653</v>
      </c>
      <c r="E2167">
        <v>136</v>
      </c>
      <c r="F2167" t="s">
        <v>2660</v>
      </c>
    </row>
    <row r="2168" spans="1:6">
      <c r="A2168">
        <v>500</v>
      </c>
      <c r="B2168" t="s">
        <v>2014</v>
      </c>
      <c r="C2168">
        <v>5280</v>
      </c>
      <c r="D2168" t="s">
        <v>2653</v>
      </c>
      <c r="E2168">
        <v>137</v>
      </c>
      <c r="F2168" t="s">
        <v>2661</v>
      </c>
    </row>
    <row r="2169" spans="1:6">
      <c r="A2169">
        <v>500</v>
      </c>
      <c r="B2169" t="s">
        <v>2014</v>
      </c>
      <c r="C2169">
        <v>5280</v>
      </c>
      <c r="D2169" t="s">
        <v>2653</v>
      </c>
      <c r="E2169">
        <v>138</v>
      </c>
      <c r="F2169" t="s">
        <v>2662</v>
      </c>
    </row>
    <row r="2170" spans="1:6">
      <c r="A2170">
        <v>500</v>
      </c>
      <c r="B2170" t="s">
        <v>2014</v>
      </c>
      <c r="C2170">
        <v>5280</v>
      </c>
      <c r="D2170" t="s">
        <v>2653</v>
      </c>
      <c r="E2170">
        <v>140</v>
      </c>
      <c r="F2170" t="s">
        <v>2663</v>
      </c>
    </row>
    <row r="2171" spans="1:6">
      <c r="A2171">
        <v>500</v>
      </c>
      <c r="B2171" t="s">
        <v>2014</v>
      </c>
      <c r="C2171">
        <v>5280</v>
      </c>
      <c r="D2171" t="s">
        <v>2653</v>
      </c>
      <c r="E2171">
        <v>150</v>
      </c>
      <c r="F2171" t="s">
        <v>2664</v>
      </c>
    </row>
    <row r="2172" spans="1:6">
      <c r="A2172">
        <v>500</v>
      </c>
      <c r="B2172" t="s">
        <v>2014</v>
      </c>
      <c r="C2172">
        <v>5280</v>
      </c>
      <c r="D2172" t="s">
        <v>2653</v>
      </c>
      <c r="E2172">
        <v>155</v>
      </c>
      <c r="F2172" t="s">
        <v>2665</v>
      </c>
    </row>
    <row r="2173" spans="1:6">
      <c r="A2173">
        <v>500</v>
      </c>
      <c r="B2173" t="s">
        <v>2014</v>
      </c>
      <c r="C2173">
        <v>5280</v>
      </c>
      <c r="D2173" t="s">
        <v>2653</v>
      </c>
      <c r="E2173">
        <v>160</v>
      </c>
      <c r="F2173" t="s">
        <v>2666</v>
      </c>
    </row>
    <row r="2174" spans="1:6">
      <c r="A2174">
        <v>500</v>
      </c>
      <c r="B2174" t="s">
        <v>2014</v>
      </c>
      <c r="C2174">
        <v>5280</v>
      </c>
      <c r="D2174" t="s">
        <v>2653</v>
      </c>
      <c r="E2174">
        <v>165</v>
      </c>
      <c r="F2174" t="s">
        <v>2667</v>
      </c>
    </row>
    <row r="2175" spans="1:6">
      <c r="A2175">
        <v>500</v>
      </c>
      <c r="B2175" t="s">
        <v>2014</v>
      </c>
      <c r="C2175">
        <v>5280</v>
      </c>
      <c r="D2175" t="s">
        <v>2653</v>
      </c>
      <c r="E2175">
        <v>200</v>
      </c>
      <c r="F2175" t="s">
        <v>2668</v>
      </c>
    </row>
    <row r="2176" spans="1:6">
      <c r="A2176">
        <v>500</v>
      </c>
      <c r="B2176" t="s">
        <v>2014</v>
      </c>
      <c r="C2176">
        <v>5280</v>
      </c>
      <c r="D2176" t="s">
        <v>2653</v>
      </c>
      <c r="E2176">
        <v>220</v>
      </c>
      <c r="F2176" t="s">
        <v>2669</v>
      </c>
    </row>
    <row r="2177" spans="1:6">
      <c r="A2177">
        <v>500</v>
      </c>
      <c r="B2177" t="s">
        <v>2014</v>
      </c>
      <c r="C2177">
        <v>5280</v>
      </c>
      <c r="D2177" t="s">
        <v>2653</v>
      </c>
      <c r="E2177">
        <v>310</v>
      </c>
      <c r="F2177" t="s">
        <v>2670</v>
      </c>
    </row>
    <row r="2178" spans="1:6">
      <c r="A2178">
        <v>500</v>
      </c>
      <c r="B2178" t="s">
        <v>2014</v>
      </c>
      <c r="C2178">
        <v>5280</v>
      </c>
      <c r="D2178" t="s">
        <v>2653</v>
      </c>
      <c r="E2178">
        <v>330</v>
      </c>
      <c r="F2178" t="s">
        <v>2671</v>
      </c>
    </row>
    <row r="2179" spans="1:6">
      <c r="A2179">
        <v>500</v>
      </c>
      <c r="B2179" t="s">
        <v>2014</v>
      </c>
      <c r="C2179">
        <v>5280</v>
      </c>
      <c r="D2179" t="s">
        <v>2653</v>
      </c>
      <c r="E2179">
        <v>500</v>
      </c>
      <c r="F2179" t="s">
        <v>2672</v>
      </c>
    </row>
    <row r="2180" spans="1:6">
      <c r="A2180">
        <v>500</v>
      </c>
      <c r="B2180" t="s">
        <v>2014</v>
      </c>
      <c r="C2180">
        <v>5280</v>
      </c>
      <c r="D2180" t="s">
        <v>2653</v>
      </c>
      <c r="E2180">
        <v>750</v>
      </c>
      <c r="F2180" t="s">
        <v>2673</v>
      </c>
    </row>
    <row r="2181" spans="1:6">
      <c r="A2181">
        <v>500</v>
      </c>
      <c r="B2181" t="s">
        <v>2014</v>
      </c>
      <c r="C2181">
        <v>5300</v>
      </c>
      <c r="D2181" t="s">
        <v>2674</v>
      </c>
      <c r="E2181">
        <v>100</v>
      </c>
      <c r="F2181" t="s">
        <v>2675</v>
      </c>
    </row>
    <row r="2182" spans="1:6">
      <c r="A2182">
        <v>500</v>
      </c>
      <c r="B2182" t="s">
        <v>2014</v>
      </c>
      <c r="C2182">
        <v>5300</v>
      </c>
      <c r="D2182" t="s">
        <v>2674</v>
      </c>
      <c r="E2182">
        <v>110</v>
      </c>
      <c r="F2182" t="s">
        <v>2676</v>
      </c>
    </row>
    <row r="2183" spans="1:6">
      <c r="A2183">
        <v>500</v>
      </c>
      <c r="B2183" t="s">
        <v>2014</v>
      </c>
      <c r="C2183">
        <v>5300</v>
      </c>
      <c r="D2183" t="s">
        <v>2674</v>
      </c>
      <c r="E2183">
        <v>120</v>
      </c>
      <c r="F2183" t="s">
        <v>2677</v>
      </c>
    </row>
    <row r="2184" spans="1:6">
      <c r="A2184">
        <v>500</v>
      </c>
      <c r="B2184" t="s">
        <v>2014</v>
      </c>
      <c r="C2184">
        <v>5300</v>
      </c>
      <c r="D2184" t="s">
        <v>2674</v>
      </c>
      <c r="E2184">
        <v>130</v>
      </c>
      <c r="F2184" t="s">
        <v>2678</v>
      </c>
    </row>
    <row r="2185" spans="1:6">
      <c r="A2185">
        <v>500</v>
      </c>
      <c r="B2185" t="s">
        <v>2014</v>
      </c>
      <c r="C2185">
        <v>5300</v>
      </c>
      <c r="D2185" t="s">
        <v>2674</v>
      </c>
      <c r="E2185">
        <v>140</v>
      </c>
      <c r="F2185" t="s">
        <v>2679</v>
      </c>
    </row>
    <row r="2186" spans="1:6">
      <c r="A2186">
        <v>500</v>
      </c>
      <c r="B2186" t="s">
        <v>2014</v>
      </c>
      <c r="C2186">
        <v>5300</v>
      </c>
      <c r="D2186" t="s">
        <v>2674</v>
      </c>
      <c r="E2186">
        <v>500</v>
      </c>
      <c r="F2186" t="s">
        <v>2680</v>
      </c>
    </row>
    <row r="2187" spans="1:6">
      <c r="A2187">
        <v>500</v>
      </c>
      <c r="B2187" t="s">
        <v>2014</v>
      </c>
      <c r="C2187">
        <v>5320</v>
      </c>
      <c r="D2187" t="s">
        <v>2681</v>
      </c>
      <c r="E2187">
        <v>100</v>
      </c>
      <c r="F2187" t="s">
        <v>2682</v>
      </c>
    </row>
    <row r="2188" spans="1:6">
      <c r="A2188">
        <v>500</v>
      </c>
      <c r="B2188" t="s">
        <v>2014</v>
      </c>
      <c r="C2188">
        <v>5320</v>
      </c>
      <c r="D2188" t="s">
        <v>2681</v>
      </c>
      <c r="E2188">
        <v>110</v>
      </c>
      <c r="F2188" t="s">
        <v>2683</v>
      </c>
    </row>
    <row r="2189" spans="1:6">
      <c r="A2189">
        <v>500</v>
      </c>
      <c r="B2189" t="s">
        <v>2014</v>
      </c>
      <c r="C2189">
        <v>5320</v>
      </c>
      <c r="D2189" t="s">
        <v>2681</v>
      </c>
      <c r="E2189">
        <v>120</v>
      </c>
      <c r="F2189" t="s">
        <v>2684</v>
      </c>
    </row>
    <row r="2190" spans="1:6">
      <c r="A2190">
        <v>500</v>
      </c>
      <c r="B2190" t="s">
        <v>2014</v>
      </c>
      <c r="C2190">
        <v>5320</v>
      </c>
      <c r="D2190" t="s">
        <v>2681</v>
      </c>
      <c r="E2190">
        <v>130</v>
      </c>
      <c r="F2190" t="s">
        <v>2685</v>
      </c>
    </row>
    <row r="2191" spans="1:6">
      <c r="A2191">
        <v>500</v>
      </c>
      <c r="B2191" t="s">
        <v>2014</v>
      </c>
      <c r="C2191">
        <v>5320</v>
      </c>
      <c r="D2191" t="s">
        <v>2681</v>
      </c>
      <c r="E2191">
        <v>140</v>
      </c>
      <c r="F2191" t="s">
        <v>2686</v>
      </c>
    </row>
    <row r="2192" spans="1:6">
      <c r="A2192">
        <v>500</v>
      </c>
      <c r="B2192" t="s">
        <v>2014</v>
      </c>
      <c r="C2192">
        <v>5320</v>
      </c>
      <c r="D2192" t="s">
        <v>2681</v>
      </c>
      <c r="E2192">
        <v>150</v>
      </c>
      <c r="F2192" t="s">
        <v>2687</v>
      </c>
    </row>
    <row r="2193" spans="1:6">
      <c r="A2193">
        <v>500</v>
      </c>
      <c r="B2193" t="s">
        <v>2014</v>
      </c>
      <c r="C2193">
        <v>5320</v>
      </c>
      <c r="D2193" t="s">
        <v>2681</v>
      </c>
      <c r="E2193">
        <v>160</v>
      </c>
      <c r="F2193" t="s">
        <v>2688</v>
      </c>
    </row>
    <row r="2194" spans="1:6">
      <c r="A2194">
        <v>500</v>
      </c>
      <c r="B2194" t="s">
        <v>2014</v>
      </c>
      <c r="C2194">
        <v>5320</v>
      </c>
      <c r="D2194" t="s">
        <v>2681</v>
      </c>
      <c r="E2194">
        <v>170</v>
      </c>
      <c r="F2194" t="s">
        <v>2689</v>
      </c>
    </row>
    <row r="2195" spans="1:6">
      <c r="A2195">
        <v>500</v>
      </c>
      <c r="B2195" t="s">
        <v>2014</v>
      </c>
      <c r="C2195">
        <v>5320</v>
      </c>
      <c r="D2195" t="s">
        <v>2681</v>
      </c>
      <c r="E2195">
        <v>200</v>
      </c>
      <c r="F2195" t="s">
        <v>2690</v>
      </c>
    </row>
    <row r="2196" spans="1:6">
      <c r="A2196">
        <v>500</v>
      </c>
      <c r="B2196" t="s">
        <v>2014</v>
      </c>
      <c r="C2196">
        <v>5320</v>
      </c>
      <c r="D2196" t="s">
        <v>2681</v>
      </c>
      <c r="E2196">
        <v>210</v>
      </c>
      <c r="F2196" t="s">
        <v>2691</v>
      </c>
    </row>
    <row r="2197" spans="1:6">
      <c r="A2197">
        <v>500</v>
      </c>
      <c r="B2197" t="s">
        <v>2014</v>
      </c>
      <c r="C2197">
        <v>5320</v>
      </c>
      <c r="D2197" t="s">
        <v>2681</v>
      </c>
      <c r="E2197">
        <v>220</v>
      </c>
      <c r="F2197" t="s">
        <v>2692</v>
      </c>
    </row>
    <row r="2198" spans="1:6">
      <c r="A2198">
        <v>500</v>
      </c>
      <c r="B2198" t="s">
        <v>2014</v>
      </c>
      <c r="C2198">
        <v>5320</v>
      </c>
      <c r="D2198" t="s">
        <v>2681</v>
      </c>
      <c r="E2198">
        <v>230</v>
      </c>
      <c r="F2198" t="s">
        <v>2693</v>
      </c>
    </row>
    <row r="2199" spans="1:6">
      <c r="A2199">
        <v>500</v>
      </c>
      <c r="B2199" t="s">
        <v>2014</v>
      </c>
      <c r="C2199">
        <v>5320</v>
      </c>
      <c r="D2199" t="s">
        <v>2681</v>
      </c>
      <c r="E2199">
        <v>500</v>
      </c>
      <c r="F2199" t="s">
        <v>2694</v>
      </c>
    </row>
    <row r="2200" spans="1:6">
      <c r="A2200">
        <v>500</v>
      </c>
      <c r="B2200" t="s">
        <v>2014</v>
      </c>
      <c r="C2200">
        <v>5340</v>
      </c>
      <c r="D2200" t="s">
        <v>2695</v>
      </c>
      <c r="E2200">
        <v>120</v>
      </c>
      <c r="F2200" t="s">
        <v>2696</v>
      </c>
    </row>
    <row r="2201" spans="1:6">
      <c r="A2201">
        <v>500</v>
      </c>
      <c r="B2201" t="s">
        <v>2014</v>
      </c>
      <c r="C2201">
        <v>5340</v>
      </c>
      <c r="D2201" t="s">
        <v>2695</v>
      </c>
      <c r="E2201">
        <v>160</v>
      </c>
      <c r="F2201" t="s">
        <v>2697</v>
      </c>
    </row>
    <row r="2202" spans="1:6">
      <c r="A2202">
        <v>500</v>
      </c>
      <c r="B2202" t="s">
        <v>2014</v>
      </c>
      <c r="C2202">
        <v>5340</v>
      </c>
      <c r="D2202" t="s">
        <v>2695</v>
      </c>
      <c r="E2202">
        <v>200</v>
      </c>
      <c r="F2202" t="s">
        <v>2698</v>
      </c>
    </row>
    <row r="2203" spans="1:6">
      <c r="A2203">
        <v>500</v>
      </c>
      <c r="B2203" t="s">
        <v>2014</v>
      </c>
      <c r="C2203">
        <v>5340</v>
      </c>
      <c r="D2203" t="s">
        <v>2695</v>
      </c>
      <c r="E2203">
        <v>220</v>
      </c>
      <c r="F2203" t="s">
        <v>2699</v>
      </c>
    </row>
    <row r="2204" spans="1:6">
      <c r="A2204">
        <v>500</v>
      </c>
      <c r="B2204" t="s">
        <v>2014</v>
      </c>
      <c r="C2204">
        <v>5340</v>
      </c>
      <c r="D2204" t="s">
        <v>2695</v>
      </c>
      <c r="E2204">
        <v>240</v>
      </c>
      <c r="F2204" t="s">
        <v>2700</v>
      </c>
    </row>
    <row r="2205" spans="1:6">
      <c r="A2205">
        <v>500</v>
      </c>
      <c r="B2205" t="s">
        <v>2014</v>
      </c>
      <c r="C2205">
        <v>5340</v>
      </c>
      <c r="D2205" t="s">
        <v>2695</v>
      </c>
      <c r="E2205">
        <v>260</v>
      </c>
      <c r="F2205" t="s">
        <v>2701</v>
      </c>
    </row>
    <row r="2206" spans="1:6">
      <c r="A2206">
        <v>500</v>
      </c>
      <c r="B2206" t="s">
        <v>2014</v>
      </c>
      <c r="C2206">
        <v>5340</v>
      </c>
      <c r="D2206" t="s">
        <v>2695</v>
      </c>
      <c r="E2206">
        <v>280</v>
      </c>
      <c r="F2206" t="s">
        <v>2702</v>
      </c>
    </row>
    <row r="2207" spans="1:6">
      <c r="A2207">
        <v>500</v>
      </c>
      <c r="B2207" t="s">
        <v>2014</v>
      </c>
      <c r="C2207">
        <v>5340</v>
      </c>
      <c r="D2207" t="s">
        <v>2695</v>
      </c>
      <c r="E2207">
        <v>300</v>
      </c>
      <c r="F2207" t="s">
        <v>2703</v>
      </c>
    </row>
    <row r="2208" spans="1:6">
      <c r="A2208">
        <v>500</v>
      </c>
      <c r="B2208" t="s">
        <v>2014</v>
      </c>
      <c r="C2208">
        <v>5340</v>
      </c>
      <c r="D2208" t="s">
        <v>2695</v>
      </c>
      <c r="E2208">
        <v>320</v>
      </c>
      <c r="F2208" t="s">
        <v>2704</v>
      </c>
    </row>
    <row r="2209" spans="1:6">
      <c r="A2209">
        <v>500</v>
      </c>
      <c r="B2209" t="s">
        <v>2014</v>
      </c>
      <c r="C2209">
        <v>5340</v>
      </c>
      <c r="D2209" t="s">
        <v>2695</v>
      </c>
      <c r="E2209">
        <v>340</v>
      </c>
      <c r="F2209" t="s">
        <v>2705</v>
      </c>
    </row>
    <row r="2210" spans="1:6">
      <c r="A2210">
        <v>500</v>
      </c>
      <c r="B2210" t="s">
        <v>2014</v>
      </c>
      <c r="C2210">
        <v>5340</v>
      </c>
      <c r="D2210" t="s">
        <v>2695</v>
      </c>
      <c r="E2210">
        <v>420</v>
      </c>
      <c r="F2210" t="s">
        <v>2706</v>
      </c>
    </row>
    <row r="2211" spans="1:6">
      <c r="A2211">
        <v>500</v>
      </c>
      <c r="B2211" t="s">
        <v>2014</v>
      </c>
      <c r="C2211">
        <v>5340</v>
      </c>
      <c r="D2211" t="s">
        <v>2695</v>
      </c>
      <c r="E2211">
        <v>440</v>
      </c>
      <c r="F2211" t="s">
        <v>2707</v>
      </c>
    </row>
    <row r="2212" spans="1:6">
      <c r="A2212">
        <v>500</v>
      </c>
      <c r="B2212" t="s">
        <v>2014</v>
      </c>
      <c r="C2212">
        <v>5340</v>
      </c>
      <c r="D2212" t="s">
        <v>2695</v>
      </c>
      <c r="E2212">
        <v>460</v>
      </c>
      <c r="F2212" t="s">
        <v>2708</v>
      </c>
    </row>
    <row r="2213" spans="1:6">
      <c r="A2213">
        <v>500</v>
      </c>
      <c r="B2213" t="s">
        <v>2014</v>
      </c>
      <c r="C2213">
        <v>5340</v>
      </c>
      <c r="D2213" t="s">
        <v>2695</v>
      </c>
      <c r="E2213">
        <v>500</v>
      </c>
      <c r="F2213" t="s">
        <v>2709</v>
      </c>
    </row>
    <row r="2214" spans="1:6">
      <c r="A2214">
        <v>500</v>
      </c>
      <c r="B2214" t="s">
        <v>2014</v>
      </c>
      <c r="C2214">
        <v>5380</v>
      </c>
      <c r="D2214" t="s">
        <v>2710</v>
      </c>
      <c r="E2214">
        <v>100</v>
      </c>
      <c r="F2214" t="s">
        <v>2711</v>
      </c>
    </row>
    <row r="2215" spans="1:6">
      <c r="A2215">
        <v>500</v>
      </c>
      <c r="B2215" t="s">
        <v>2014</v>
      </c>
      <c r="C2215">
        <v>5380</v>
      </c>
      <c r="D2215" t="s">
        <v>2710</v>
      </c>
      <c r="E2215">
        <v>150</v>
      </c>
      <c r="F2215" t="s">
        <v>2712</v>
      </c>
    </row>
    <row r="2216" spans="1:6">
      <c r="A2216">
        <v>500</v>
      </c>
      <c r="B2216" t="s">
        <v>2014</v>
      </c>
      <c r="C2216">
        <v>5380</v>
      </c>
      <c r="D2216" t="s">
        <v>2710</v>
      </c>
      <c r="E2216">
        <v>500</v>
      </c>
      <c r="F2216" t="s">
        <v>2713</v>
      </c>
    </row>
    <row r="2217" spans="1:6">
      <c r="A2217">
        <v>500</v>
      </c>
      <c r="B2217" t="s">
        <v>2014</v>
      </c>
      <c r="C2217">
        <v>5380</v>
      </c>
      <c r="D2217" t="s">
        <v>2710</v>
      </c>
      <c r="E2217">
        <v>900</v>
      </c>
      <c r="F2217" t="s">
        <v>2714</v>
      </c>
    </row>
    <row r="2218" spans="1:6">
      <c r="A2218">
        <v>500</v>
      </c>
      <c r="B2218" t="s">
        <v>2014</v>
      </c>
      <c r="C2218">
        <v>5380</v>
      </c>
      <c r="D2218" t="s">
        <v>2710</v>
      </c>
      <c r="E2218">
        <v>910</v>
      </c>
      <c r="F2218" t="s">
        <v>2715</v>
      </c>
    </row>
    <row r="2219" spans="1:6">
      <c r="A2219">
        <v>500</v>
      </c>
      <c r="B2219" t="s">
        <v>2014</v>
      </c>
      <c r="C2219">
        <v>5400</v>
      </c>
      <c r="D2219" t="s">
        <v>2716</v>
      </c>
      <c r="E2219">
        <v>10</v>
      </c>
      <c r="F2219" t="s">
        <v>2717</v>
      </c>
    </row>
    <row r="2220" spans="1:6">
      <c r="A2220">
        <v>500</v>
      </c>
      <c r="B2220" t="s">
        <v>2014</v>
      </c>
      <c r="C2220">
        <v>5400</v>
      </c>
      <c r="D2220" t="s">
        <v>2716</v>
      </c>
      <c r="E2220">
        <v>20</v>
      </c>
      <c r="F2220" t="s">
        <v>2718</v>
      </c>
    </row>
    <row r="2221" spans="1:6">
      <c r="A2221">
        <v>500</v>
      </c>
      <c r="B2221" t="s">
        <v>2014</v>
      </c>
      <c r="C2221">
        <v>5400</v>
      </c>
      <c r="D2221" t="s">
        <v>2716</v>
      </c>
      <c r="E2221">
        <v>30</v>
      </c>
      <c r="F2221" t="s">
        <v>2719</v>
      </c>
    </row>
    <row r="2222" spans="1:6">
      <c r="A2222">
        <v>500</v>
      </c>
      <c r="B2222" t="s">
        <v>2014</v>
      </c>
      <c r="C2222">
        <v>5400</v>
      </c>
      <c r="D2222" t="s">
        <v>2716</v>
      </c>
      <c r="E2222">
        <v>40</v>
      </c>
      <c r="F2222" t="s">
        <v>2720</v>
      </c>
    </row>
    <row r="2223" spans="1:6">
      <c r="A2223">
        <v>500</v>
      </c>
      <c r="B2223" t="s">
        <v>2014</v>
      </c>
      <c r="C2223">
        <v>5400</v>
      </c>
      <c r="D2223" t="s">
        <v>2716</v>
      </c>
      <c r="E2223">
        <v>50</v>
      </c>
      <c r="F2223" t="s">
        <v>2721</v>
      </c>
    </row>
    <row r="2224" spans="1:6">
      <c r="A2224">
        <v>500</v>
      </c>
      <c r="B2224" t="s">
        <v>2014</v>
      </c>
      <c r="C2224">
        <v>5400</v>
      </c>
      <c r="D2224" t="s">
        <v>2716</v>
      </c>
      <c r="E2224">
        <v>60</v>
      </c>
      <c r="F2224" t="s">
        <v>2722</v>
      </c>
    </row>
    <row r="2225" spans="1:6">
      <c r="A2225">
        <v>500</v>
      </c>
      <c r="B2225" t="s">
        <v>2014</v>
      </c>
      <c r="C2225">
        <v>5400</v>
      </c>
      <c r="D2225" t="s">
        <v>2716</v>
      </c>
      <c r="E2225">
        <v>210</v>
      </c>
      <c r="F2225" t="s">
        <v>2723</v>
      </c>
    </row>
    <row r="2226" spans="1:6">
      <c r="A2226">
        <v>500</v>
      </c>
      <c r="B2226" t="s">
        <v>2014</v>
      </c>
      <c r="C2226">
        <v>5400</v>
      </c>
      <c r="D2226" t="s">
        <v>2716</v>
      </c>
      <c r="E2226">
        <v>220</v>
      </c>
      <c r="F2226" t="s">
        <v>2724</v>
      </c>
    </row>
    <row r="2227" spans="1:6">
      <c r="A2227">
        <v>500</v>
      </c>
      <c r="B2227" t="s">
        <v>2014</v>
      </c>
      <c r="C2227">
        <v>5400</v>
      </c>
      <c r="D2227" t="s">
        <v>2716</v>
      </c>
      <c r="E2227">
        <v>230</v>
      </c>
      <c r="F2227" t="s">
        <v>2725</v>
      </c>
    </row>
    <row r="2228" spans="1:6">
      <c r="A2228">
        <v>500</v>
      </c>
      <c r="B2228" t="s">
        <v>2014</v>
      </c>
      <c r="C2228">
        <v>5400</v>
      </c>
      <c r="D2228" t="s">
        <v>2716</v>
      </c>
      <c r="E2228">
        <v>240</v>
      </c>
      <c r="F2228" t="s">
        <v>2726</v>
      </c>
    </row>
    <row r="2229" spans="1:6">
      <c r="A2229">
        <v>500</v>
      </c>
      <c r="B2229" t="s">
        <v>2014</v>
      </c>
      <c r="C2229">
        <v>5400</v>
      </c>
      <c r="D2229" t="s">
        <v>2716</v>
      </c>
      <c r="E2229">
        <v>250</v>
      </c>
      <c r="F2229" t="s">
        <v>2727</v>
      </c>
    </row>
    <row r="2230" spans="1:6">
      <c r="A2230">
        <v>500</v>
      </c>
      <c r="B2230" t="s">
        <v>2014</v>
      </c>
      <c r="C2230">
        <v>5400</v>
      </c>
      <c r="D2230" t="s">
        <v>2716</v>
      </c>
      <c r="E2230">
        <v>260</v>
      </c>
      <c r="F2230" t="s">
        <v>2728</v>
      </c>
    </row>
    <row r="2231" spans="1:6">
      <c r="A2231">
        <v>500</v>
      </c>
      <c r="B2231" t="s">
        <v>2014</v>
      </c>
      <c r="C2231">
        <v>5400</v>
      </c>
      <c r="D2231" t="s">
        <v>2716</v>
      </c>
      <c r="E2231">
        <v>270</v>
      </c>
      <c r="F2231" t="s">
        <v>2729</v>
      </c>
    </row>
    <row r="2232" spans="1:6">
      <c r="A2232">
        <v>500</v>
      </c>
      <c r="B2232" t="s">
        <v>2014</v>
      </c>
      <c r="C2232">
        <v>5400</v>
      </c>
      <c r="D2232" t="s">
        <v>2716</v>
      </c>
      <c r="E2232">
        <v>280</v>
      </c>
      <c r="F2232" t="s">
        <v>2730</v>
      </c>
    </row>
    <row r="2233" spans="1:6">
      <c r="A2233">
        <v>500</v>
      </c>
      <c r="B2233" t="s">
        <v>2014</v>
      </c>
      <c r="C2233">
        <v>5400</v>
      </c>
      <c r="D2233" t="s">
        <v>2716</v>
      </c>
      <c r="E2233">
        <v>290</v>
      </c>
      <c r="F2233" t="s">
        <v>2731</v>
      </c>
    </row>
    <row r="2234" spans="1:6">
      <c r="A2234">
        <v>500</v>
      </c>
      <c r="B2234" t="s">
        <v>2014</v>
      </c>
      <c r="C2234">
        <v>5400</v>
      </c>
      <c r="D2234" t="s">
        <v>2716</v>
      </c>
      <c r="E2234">
        <v>300</v>
      </c>
      <c r="F2234" t="s">
        <v>2732</v>
      </c>
    </row>
    <row r="2235" spans="1:6">
      <c r="A2235">
        <v>500</v>
      </c>
      <c r="B2235" t="s">
        <v>2014</v>
      </c>
      <c r="C2235">
        <v>5400</v>
      </c>
      <c r="D2235" t="s">
        <v>2716</v>
      </c>
      <c r="E2235">
        <v>310</v>
      </c>
      <c r="F2235" t="s">
        <v>2733</v>
      </c>
    </row>
    <row r="2236" spans="1:6">
      <c r="A2236">
        <v>500</v>
      </c>
      <c r="B2236" t="s">
        <v>2014</v>
      </c>
      <c r="C2236">
        <v>5400</v>
      </c>
      <c r="D2236" t="s">
        <v>2716</v>
      </c>
      <c r="E2236">
        <v>320</v>
      </c>
      <c r="F2236" t="s">
        <v>2734</v>
      </c>
    </row>
    <row r="2237" spans="1:6">
      <c r="A2237">
        <v>500</v>
      </c>
      <c r="B2237" t="s">
        <v>2014</v>
      </c>
      <c r="C2237">
        <v>5400</v>
      </c>
      <c r="D2237" t="s">
        <v>2716</v>
      </c>
      <c r="E2237">
        <v>330</v>
      </c>
      <c r="F2237" t="s">
        <v>2735</v>
      </c>
    </row>
    <row r="2238" spans="1:6">
      <c r="A2238">
        <v>500</v>
      </c>
      <c r="B2238" t="s">
        <v>2014</v>
      </c>
      <c r="C2238">
        <v>5400</v>
      </c>
      <c r="D2238" t="s">
        <v>2716</v>
      </c>
      <c r="E2238">
        <v>410</v>
      </c>
      <c r="F2238" t="s">
        <v>2736</v>
      </c>
    </row>
    <row r="2239" spans="1:6">
      <c r="A2239">
        <v>500</v>
      </c>
      <c r="B2239" t="s">
        <v>2014</v>
      </c>
      <c r="C2239">
        <v>5420</v>
      </c>
      <c r="D2239" t="s">
        <v>2539</v>
      </c>
      <c r="E2239">
        <v>100</v>
      </c>
      <c r="F2239" t="s">
        <v>2737</v>
      </c>
    </row>
    <row r="2240" spans="1:6">
      <c r="A2240">
        <v>500</v>
      </c>
      <c r="B2240" t="s">
        <v>2014</v>
      </c>
      <c r="C2240">
        <v>5420</v>
      </c>
      <c r="D2240" t="s">
        <v>2539</v>
      </c>
      <c r="E2240">
        <v>110</v>
      </c>
      <c r="F2240" t="s">
        <v>2738</v>
      </c>
    </row>
    <row r="2241" spans="1:6">
      <c r="A2241">
        <v>500</v>
      </c>
      <c r="B2241" t="s">
        <v>2014</v>
      </c>
      <c r="C2241">
        <v>5420</v>
      </c>
      <c r="D2241" t="s">
        <v>2539</v>
      </c>
      <c r="E2241">
        <v>130</v>
      </c>
      <c r="F2241" t="s">
        <v>2739</v>
      </c>
    </row>
    <row r="2242" spans="1:6">
      <c r="A2242">
        <v>500</v>
      </c>
      <c r="B2242" t="s">
        <v>2014</v>
      </c>
      <c r="C2242">
        <v>5420</v>
      </c>
      <c r="D2242" t="s">
        <v>2539</v>
      </c>
      <c r="E2242">
        <v>910</v>
      </c>
      <c r="F2242" t="s">
        <v>2740</v>
      </c>
    </row>
    <row r="2243" spans="1:6">
      <c r="A2243">
        <v>500</v>
      </c>
      <c r="B2243" t="s">
        <v>2014</v>
      </c>
      <c r="C2243">
        <v>5440</v>
      </c>
      <c r="D2243" t="s">
        <v>2741</v>
      </c>
      <c r="E2243">
        <v>100</v>
      </c>
      <c r="F2243" t="s">
        <v>2742</v>
      </c>
    </row>
    <row r="2244" spans="1:6">
      <c r="A2244">
        <v>500</v>
      </c>
      <c r="B2244" t="s">
        <v>2014</v>
      </c>
      <c r="C2244">
        <v>5440</v>
      </c>
      <c r="D2244" t="s">
        <v>2741</v>
      </c>
      <c r="E2244">
        <v>110</v>
      </c>
      <c r="F2244" t="s">
        <v>2743</v>
      </c>
    </row>
    <row r="2245" spans="1:6">
      <c r="A2245">
        <v>500</v>
      </c>
      <c r="B2245" t="s">
        <v>2014</v>
      </c>
      <c r="C2245">
        <v>5440</v>
      </c>
      <c r="D2245" t="s">
        <v>2741</v>
      </c>
      <c r="E2245">
        <v>130</v>
      </c>
      <c r="F2245" t="s">
        <v>2744</v>
      </c>
    </row>
    <row r="2246" spans="1:6">
      <c r="A2246">
        <v>500</v>
      </c>
      <c r="B2246" t="s">
        <v>2014</v>
      </c>
      <c r="C2246">
        <v>5440</v>
      </c>
      <c r="D2246" t="s">
        <v>2741</v>
      </c>
      <c r="E2246">
        <v>500</v>
      </c>
      <c r="F2246" t="s">
        <v>2745</v>
      </c>
    </row>
    <row r="2247" spans="1:6">
      <c r="A2247">
        <v>500</v>
      </c>
      <c r="B2247" t="s">
        <v>2014</v>
      </c>
      <c r="C2247">
        <v>5460</v>
      </c>
      <c r="D2247" t="s">
        <v>2746</v>
      </c>
      <c r="E2247">
        <v>100</v>
      </c>
      <c r="F2247" t="s">
        <v>2747</v>
      </c>
    </row>
    <row r="2248" spans="1:6">
      <c r="A2248">
        <v>500</v>
      </c>
      <c r="B2248" t="s">
        <v>2014</v>
      </c>
      <c r="C2248">
        <v>5460</v>
      </c>
      <c r="D2248" t="s">
        <v>2746</v>
      </c>
      <c r="E2248">
        <v>110</v>
      </c>
      <c r="F2248" t="s">
        <v>2748</v>
      </c>
    </row>
    <row r="2249" spans="1:6">
      <c r="A2249">
        <v>500</v>
      </c>
      <c r="B2249" t="s">
        <v>2014</v>
      </c>
      <c r="C2249">
        <v>5460</v>
      </c>
      <c r="D2249" t="s">
        <v>2746</v>
      </c>
      <c r="E2249">
        <v>115</v>
      </c>
      <c r="F2249" t="s">
        <v>2749</v>
      </c>
    </row>
    <row r="2250" spans="1:6">
      <c r="A2250">
        <v>500</v>
      </c>
      <c r="B2250" t="s">
        <v>2014</v>
      </c>
      <c r="C2250">
        <v>5460</v>
      </c>
      <c r="D2250" t="s">
        <v>2746</v>
      </c>
      <c r="E2250">
        <v>120</v>
      </c>
      <c r="F2250" t="s">
        <v>2750</v>
      </c>
    </row>
    <row r="2251" spans="1:6">
      <c r="A2251">
        <v>500</v>
      </c>
      <c r="B2251" t="s">
        <v>2014</v>
      </c>
      <c r="C2251">
        <v>5460</v>
      </c>
      <c r="D2251" t="s">
        <v>2746</v>
      </c>
      <c r="E2251">
        <v>130</v>
      </c>
      <c r="F2251" t="s">
        <v>2751</v>
      </c>
    </row>
    <row r="2252" spans="1:6">
      <c r="A2252">
        <v>500</v>
      </c>
      <c r="B2252" t="s">
        <v>2014</v>
      </c>
      <c r="C2252">
        <v>5460</v>
      </c>
      <c r="D2252" t="s">
        <v>2746</v>
      </c>
      <c r="E2252">
        <v>500</v>
      </c>
      <c r="F2252" t="s">
        <v>2752</v>
      </c>
    </row>
    <row r="2253" spans="1:6">
      <c r="A2253">
        <v>500</v>
      </c>
      <c r="B2253" t="s">
        <v>2014</v>
      </c>
      <c r="C2253">
        <v>5480</v>
      </c>
      <c r="D2253" t="s">
        <v>2753</v>
      </c>
      <c r="E2253">
        <v>20</v>
      </c>
      <c r="F2253" t="s">
        <v>2754</v>
      </c>
    </row>
    <row r="2254" spans="1:6">
      <c r="A2254">
        <v>500</v>
      </c>
      <c r="B2254" t="s">
        <v>2014</v>
      </c>
      <c r="C2254">
        <v>5480</v>
      </c>
      <c r="D2254" t="s">
        <v>2753</v>
      </c>
      <c r="E2254">
        <v>30</v>
      </c>
      <c r="F2254" t="s">
        <v>2755</v>
      </c>
    </row>
    <row r="2255" spans="1:6">
      <c r="A2255">
        <v>500</v>
      </c>
      <c r="B2255" t="s">
        <v>2014</v>
      </c>
      <c r="C2255">
        <v>5500</v>
      </c>
      <c r="D2255" t="s">
        <v>2756</v>
      </c>
      <c r="E2255">
        <v>10</v>
      </c>
      <c r="F2255" t="s">
        <v>2757</v>
      </c>
    </row>
    <row r="2256" spans="1:6">
      <c r="A2256">
        <v>500</v>
      </c>
      <c r="B2256" t="s">
        <v>2014</v>
      </c>
      <c r="C2256">
        <v>5500</v>
      </c>
      <c r="D2256" t="s">
        <v>2756</v>
      </c>
      <c r="E2256">
        <v>100</v>
      </c>
      <c r="F2256" t="s">
        <v>2758</v>
      </c>
    </row>
    <row r="2257" spans="1:6">
      <c r="A2257">
        <v>500</v>
      </c>
      <c r="B2257" t="s">
        <v>2014</v>
      </c>
      <c r="C2257">
        <v>5500</v>
      </c>
      <c r="D2257" t="s">
        <v>2756</v>
      </c>
      <c r="E2257">
        <v>200</v>
      </c>
      <c r="F2257" t="s">
        <v>2759</v>
      </c>
    </row>
    <row r="2258" spans="1:6">
      <c r="A2258">
        <v>500</v>
      </c>
      <c r="B2258" t="s">
        <v>2014</v>
      </c>
      <c r="C2258">
        <v>5520</v>
      </c>
      <c r="D2258" t="s">
        <v>2760</v>
      </c>
      <c r="E2258">
        <v>10</v>
      </c>
      <c r="F2258" t="s">
        <v>2761</v>
      </c>
    </row>
    <row r="2259" spans="1:6">
      <c r="A2259">
        <v>500</v>
      </c>
      <c r="B2259" t="s">
        <v>2014</v>
      </c>
      <c r="C2259">
        <v>5520</v>
      </c>
      <c r="D2259" t="s">
        <v>2760</v>
      </c>
      <c r="E2259">
        <v>500</v>
      </c>
      <c r="F2259" t="s">
        <v>2762</v>
      </c>
    </row>
    <row r="2260" spans="1:6">
      <c r="A2260">
        <v>500</v>
      </c>
      <c r="B2260" t="s">
        <v>2014</v>
      </c>
      <c r="C2260">
        <v>5540</v>
      </c>
      <c r="D2260" t="s">
        <v>2763</v>
      </c>
      <c r="E2260">
        <v>10</v>
      </c>
      <c r="F2260" t="s">
        <v>2763</v>
      </c>
    </row>
    <row r="2261" spans="1:6">
      <c r="A2261">
        <v>500</v>
      </c>
      <c r="B2261" t="s">
        <v>2014</v>
      </c>
      <c r="C2261">
        <v>5600</v>
      </c>
      <c r="D2261" t="s">
        <v>2764</v>
      </c>
      <c r="E2261">
        <v>10</v>
      </c>
      <c r="F2261" t="s">
        <v>2765</v>
      </c>
    </row>
    <row r="2262" spans="1:6">
      <c r="A2262">
        <v>500</v>
      </c>
      <c r="B2262" t="s">
        <v>2014</v>
      </c>
      <c r="C2262">
        <v>5600</v>
      </c>
      <c r="D2262" t="s">
        <v>2764</v>
      </c>
      <c r="E2262">
        <v>20</v>
      </c>
      <c r="F2262" t="s">
        <v>2766</v>
      </c>
    </row>
    <row r="2263" spans="1:6">
      <c r="A2263">
        <v>500</v>
      </c>
      <c r="B2263" t="s">
        <v>2014</v>
      </c>
      <c r="C2263">
        <v>5705</v>
      </c>
      <c r="D2263" t="s">
        <v>2767</v>
      </c>
      <c r="E2263">
        <v>10</v>
      </c>
      <c r="F2263" t="s">
        <v>2767</v>
      </c>
    </row>
    <row r="2264" spans="1:6">
      <c r="A2264">
        <v>500</v>
      </c>
      <c r="B2264" t="s">
        <v>2014</v>
      </c>
      <c r="C2264">
        <v>5705</v>
      </c>
      <c r="D2264" t="s">
        <v>2767</v>
      </c>
      <c r="E2264">
        <v>500</v>
      </c>
      <c r="F2264" t="s">
        <v>2768</v>
      </c>
    </row>
    <row r="2265" spans="1:6">
      <c r="A2265">
        <v>500</v>
      </c>
      <c r="B2265" t="s">
        <v>2014</v>
      </c>
      <c r="C2265">
        <v>7825</v>
      </c>
      <c r="D2265" t="s">
        <v>2769</v>
      </c>
      <c r="E2265">
        <v>10</v>
      </c>
      <c r="F2265" t="s">
        <v>2769</v>
      </c>
    </row>
    <row r="2266" spans="1:6">
      <c r="A2266">
        <v>500</v>
      </c>
      <c r="B2266" t="s">
        <v>2014</v>
      </c>
      <c r="C2266">
        <v>8050</v>
      </c>
      <c r="D2266" t="s">
        <v>2770</v>
      </c>
      <c r="E2266">
        <v>10</v>
      </c>
      <c r="F2266" t="s">
        <v>2771</v>
      </c>
    </row>
    <row r="2267" spans="1:6">
      <c r="A2267">
        <v>500</v>
      </c>
      <c r="B2267" t="s">
        <v>2014</v>
      </c>
      <c r="C2267">
        <v>9902</v>
      </c>
      <c r="D2267" t="s">
        <v>2772</v>
      </c>
      <c r="E2267">
        <v>1</v>
      </c>
      <c r="F2267" t="s">
        <v>2772</v>
      </c>
    </row>
    <row r="2268" spans="1:6">
      <c r="A2268">
        <v>520</v>
      </c>
      <c r="B2268" t="s">
        <v>2773</v>
      </c>
      <c r="C2268">
        <v>5620</v>
      </c>
      <c r="D2268" t="s">
        <v>2774</v>
      </c>
      <c r="E2268">
        <v>1</v>
      </c>
      <c r="F2268" t="s">
        <v>2774</v>
      </c>
    </row>
    <row r="2269" spans="1:6">
      <c r="A2269">
        <v>520</v>
      </c>
      <c r="B2269" t="s">
        <v>2773</v>
      </c>
      <c r="C2269">
        <v>5660</v>
      </c>
      <c r="D2269" t="s">
        <v>2775</v>
      </c>
      <c r="E2269">
        <v>10</v>
      </c>
      <c r="F2269" t="s">
        <v>2776</v>
      </c>
    </row>
    <row r="2270" spans="1:6">
      <c r="A2270">
        <v>520</v>
      </c>
      <c r="B2270" t="s">
        <v>2773</v>
      </c>
      <c r="C2270">
        <v>5660</v>
      </c>
      <c r="D2270" t="s">
        <v>2775</v>
      </c>
      <c r="E2270">
        <v>20</v>
      </c>
      <c r="F2270" t="s">
        <v>2777</v>
      </c>
    </row>
    <row r="2271" spans="1:6">
      <c r="A2271">
        <v>520</v>
      </c>
      <c r="B2271" t="s">
        <v>2773</v>
      </c>
      <c r="C2271">
        <v>5660</v>
      </c>
      <c r="D2271" t="s">
        <v>2775</v>
      </c>
      <c r="E2271">
        <v>30</v>
      </c>
      <c r="F2271" t="s">
        <v>2778</v>
      </c>
    </row>
    <row r="2272" spans="1:6">
      <c r="A2272">
        <v>520</v>
      </c>
      <c r="B2272" t="s">
        <v>2773</v>
      </c>
      <c r="C2272">
        <v>5660</v>
      </c>
      <c r="D2272" t="s">
        <v>2775</v>
      </c>
      <c r="E2272">
        <v>40</v>
      </c>
      <c r="F2272" t="s">
        <v>2779</v>
      </c>
    </row>
    <row r="2273" spans="1:6">
      <c r="A2273">
        <v>520</v>
      </c>
      <c r="B2273" t="s">
        <v>2773</v>
      </c>
      <c r="C2273">
        <v>5660</v>
      </c>
      <c r="D2273" t="s">
        <v>2775</v>
      </c>
      <c r="E2273">
        <v>50</v>
      </c>
      <c r="F2273" t="s">
        <v>2780</v>
      </c>
    </row>
    <row r="2274" spans="1:6">
      <c r="A2274">
        <v>520</v>
      </c>
      <c r="B2274" t="s">
        <v>2773</v>
      </c>
      <c r="C2274">
        <v>5660</v>
      </c>
      <c r="D2274" t="s">
        <v>2775</v>
      </c>
      <c r="E2274">
        <v>60</v>
      </c>
      <c r="F2274" t="s">
        <v>2781</v>
      </c>
    </row>
    <row r="2275" spans="1:6">
      <c r="A2275">
        <v>520</v>
      </c>
      <c r="B2275" t="s">
        <v>2773</v>
      </c>
      <c r="C2275">
        <v>5660</v>
      </c>
      <c r="D2275" t="s">
        <v>2775</v>
      </c>
      <c r="E2275">
        <v>70</v>
      </c>
      <c r="F2275" t="s">
        <v>2782</v>
      </c>
    </row>
    <row r="2276" spans="1:6">
      <c r="A2276">
        <v>520</v>
      </c>
      <c r="B2276" t="s">
        <v>2773</v>
      </c>
      <c r="C2276">
        <v>5660</v>
      </c>
      <c r="D2276" t="s">
        <v>2775</v>
      </c>
      <c r="E2276">
        <v>101</v>
      </c>
      <c r="F2276" t="s">
        <v>2783</v>
      </c>
    </row>
    <row r="2277" spans="1:6">
      <c r="A2277">
        <v>520</v>
      </c>
      <c r="B2277" t="s">
        <v>2773</v>
      </c>
      <c r="C2277">
        <v>5660</v>
      </c>
      <c r="D2277" t="s">
        <v>2775</v>
      </c>
      <c r="E2277">
        <v>111</v>
      </c>
      <c r="F2277" t="s">
        <v>2784</v>
      </c>
    </row>
    <row r="2278" spans="1:6">
      <c r="A2278">
        <v>520</v>
      </c>
      <c r="B2278" t="s">
        <v>2773</v>
      </c>
      <c r="C2278">
        <v>5660</v>
      </c>
      <c r="D2278" t="s">
        <v>2775</v>
      </c>
      <c r="E2278">
        <v>152</v>
      </c>
      <c r="F2278" t="s">
        <v>2785</v>
      </c>
    </row>
    <row r="2279" spans="1:6">
      <c r="A2279">
        <v>520</v>
      </c>
      <c r="B2279" t="s">
        <v>2773</v>
      </c>
      <c r="C2279">
        <v>5660</v>
      </c>
      <c r="D2279" t="s">
        <v>2775</v>
      </c>
      <c r="E2279">
        <v>154</v>
      </c>
      <c r="F2279" t="s">
        <v>2786</v>
      </c>
    </row>
    <row r="2280" spans="1:6">
      <c r="A2280">
        <v>520</v>
      </c>
      <c r="B2280" t="s">
        <v>2773</v>
      </c>
      <c r="C2280">
        <v>5660</v>
      </c>
      <c r="D2280" t="s">
        <v>2775</v>
      </c>
      <c r="E2280">
        <v>160</v>
      </c>
      <c r="F2280" t="s">
        <v>2787</v>
      </c>
    </row>
    <row r="2281" spans="1:6">
      <c r="A2281">
        <v>520</v>
      </c>
      <c r="B2281" t="s">
        <v>2773</v>
      </c>
      <c r="C2281">
        <v>5660</v>
      </c>
      <c r="D2281" t="s">
        <v>2775</v>
      </c>
      <c r="E2281">
        <v>170</v>
      </c>
      <c r="F2281" t="s">
        <v>2788</v>
      </c>
    </row>
    <row r="2282" spans="1:6">
      <c r="A2282">
        <v>520</v>
      </c>
      <c r="B2282" t="s">
        <v>2773</v>
      </c>
      <c r="C2282">
        <v>5660</v>
      </c>
      <c r="D2282" t="s">
        <v>2775</v>
      </c>
      <c r="E2282">
        <v>200</v>
      </c>
      <c r="F2282" t="s">
        <v>2789</v>
      </c>
    </row>
    <row r="2283" spans="1:6">
      <c r="A2283">
        <v>520</v>
      </c>
      <c r="B2283" t="s">
        <v>2773</v>
      </c>
      <c r="C2283">
        <v>5660</v>
      </c>
      <c r="D2283" t="s">
        <v>2775</v>
      </c>
      <c r="E2283">
        <v>210</v>
      </c>
      <c r="F2283" t="s">
        <v>2790</v>
      </c>
    </row>
    <row r="2284" spans="1:6">
      <c r="A2284">
        <v>520</v>
      </c>
      <c r="B2284" t="s">
        <v>2773</v>
      </c>
      <c r="C2284">
        <v>5660</v>
      </c>
      <c r="D2284" t="s">
        <v>2775</v>
      </c>
      <c r="E2284">
        <v>220</v>
      </c>
      <c r="F2284" t="s">
        <v>2791</v>
      </c>
    </row>
    <row r="2285" spans="1:6">
      <c r="A2285">
        <v>520</v>
      </c>
      <c r="B2285" t="s">
        <v>2773</v>
      </c>
      <c r="C2285">
        <v>5660</v>
      </c>
      <c r="D2285" t="s">
        <v>2775</v>
      </c>
      <c r="E2285">
        <v>249</v>
      </c>
      <c r="F2285" t="s">
        <v>2792</v>
      </c>
    </row>
    <row r="2286" spans="1:6">
      <c r="A2286">
        <v>520</v>
      </c>
      <c r="B2286" t="s">
        <v>2773</v>
      </c>
      <c r="C2286">
        <v>5660</v>
      </c>
      <c r="D2286" t="s">
        <v>2775</v>
      </c>
      <c r="E2286">
        <v>250</v>
      </c>
      <c r="F2286" t="s">
        <v>2793</v>
      </c>
    </row>
    <row r="2287" spans="1:6">
      <c r="A2287">
        <v>520</v>
      </c>
      <c r="B2287" t="s">
        <v>2773</v>
      </c>
      <c r="C2287">
        <v>5660</v>
      </c>
      <c r="D2287" t="s">
        <v>2775</v>
      </c>
      <c r="E2287">
        <v>252</v>
      </c>
      <c r="F2287" t="s">
        <v>2794</v>
      </c>
    </row>
    <row r="2288" spans="1:6">
      <c r="A2288">
        <v>520</v>
      </c>
      <c r="B2288" t="s">
        <v>2773</v>
      </c>
      <c r="C2288">
        <v>5660</v>
      </c>
      <c r="D2288" t="s">
        <v>2775</v>
      </c>
      <c r="E2288">
        <v>255</v>
      </c>
      <c r="F2288" t="s">
        <v>2795</v>
      </c>
    </row>
    <row r="2289" spans="1:6">
      <c r="A2289">
        <v>520</v>
      </c>
      <c r="B2289" t="s">
        <v>2773</v>
      </c>
      <c r="C2289">
        <v>5660</v>
      </c>
      <c r="D2289" t="s">
        <v>2775</v>
      </c>
      <c r="E2289">
        <v>260</v>
      </c>
      <c r="F2289" t="s">
        <v>2796</v>
      </c>
    </row>
    <row r="2290" spans="1:6">
      <c r="A2290">
        <v>520</v>
      </c>
      <c r="B2290" t="s">
        <v>2773</v>
      </c>
      <c r="C2290">
        <v>5660</v>
      </c>
      <c r="D2290" t="s">
        <v>2775</v>
      </c>
      <c r="E2290">
        <v>262</v>
      </c>
      <c r="F2290" t="s">
        <v>2797</v>
      </c>
    </row>
    <row r="2291" spans="1:6">
      <c r="A2291">
        <v>520</v>
      </c>
      <c r="B2291" t="s">
        <v>2773</v>
      </c>
      <c r="C2291">
        <v>5660</v>
      </c>
      <c r="D2291" t="s">
        <v>2775</v>
      </c>
      <c r="E2291">
        <v>265</v>
      </c>
      <c r="F2291" t="s">
        <v>2798</v>
      </c>
    </row>
    <row r="2292" spans="1:6">
      <c r="A2292">
        <v>520</v>
      </c>
      <c r="B2292" t="s">
        <v>2773</v>
      </c>
      <c r="C2292">
        <v>5660</v>
      </c>
      <c r="D2292" t="s">
        <v>2775</v>
      </c>
      <c r="E2292">
        <v>266</v>
      </c>
      <c r="F2292" t="s">
        <v>2799</v>
      </c>
    </row>
    <row r="2293" spans="1:6">
      <c r="A2293">
        <v>520</v>
      </c>
      <c r="B2293" t="s">
        <v>2773</v>
      </c>
      <c r="C2293">
        <v>5660</v>
      </c>
      <c r="D2293" t="s">
        <v>2775</v>
      </c>
      <c r="E2293">
        <v>270</v>
      </c>
      <c r="F2293" t="s">
        <v>2800</v>
      </c>
    </row>
    <row r="2294" spans="1:6">
      <c r="A2294">
        <v>520</v>
      </c>
      <c r="B2294" t="s">
        <v>2773</v>
      </c>
      <c r="C2294">
        <v>5660</v>
      </c>
      <c r="D2294" t="s">
        <v>2775</v>
      </c>
      <c r="E2294">
        <v>275</v>
      </c>
      <c r="F2294" t="s">
        <v>2801</v>
      </c>
    </row>
    <row r="2295" spans="1:6">
      <c r="A2295">
        <v>520</v>
      </c>
      <c r="B2295" t="s">
        <v>2773</v>
      </c>
      <c r="C2295">
        <v>5660</v>
      </c>
      <c r="D2295" t="s">
        <v>2775</v>
      </c>
      <c r="E2295">
        <v>299</v>
      </c>
      <c r="F2295" t="s">
        <v>2802</v>
      </c>
    </row>
    <row r="2296" spans="1:6">
      <c r="A2296">
        <v>520</v>
      </c>
      <c r="B2296" t="s">
        <v>2773</v>
      </c>
      <c r="C2296">
        <v>5660</v>
      </c>
      <c r="D2296" t="s">
        <v>2775</v>
      </c>
      <c r="E2296">
        <v>300</v>
      </c>
      <c r="F2296" t="s">
        <v>2803</v>
      </c>
    </row>
    <row r="2297" spans="1:6">
      <c r="A2297">
        <v>520</v>
      </c>
      <c r="B2297" t="s">
        <v>2773</v>
      </c>
      <c r="C2297">
        <v>5660</v>
      </c>
      <c r="D2297" t="s">
        <v>2775</v>
      </c>
      <c r="E2297">
        <v>305</v>
      </c>
      <c r="F2297" t="s">
        <v>2804</v>
      </c>
    </row>
    <row r="2298" spans="1:6">
      <c r="A2298">
        <v>520</v>
      </c>
      <c r="B2298" t="s">
        <v>2773</v>
      </c>
      <c r="C2298">
        <v>5660</v>
      </c>
      <c r="D2298" t="s">
        <v>2775</v>
      </c>
      <c r="E2298">
        <v>310</v>
      </c>
      <c r="F2298" t="s">
        <v>2805</v>
      </c>
    </row>
    <row r="2299" spans="1:6">
      <c r="A2299">
        <v>520</v>
      </c>
      <c r="B2299" t="s">
        <v>2773</v>
      </c>
      <c r="C2299">
        <v>5660</v>
      </c>
      <c r="D2299" t="s">
        <v>2775</v>
      </c>
      <c r="E2299">
        <v>312</v>
      </c>
      <c r="F2299" t="s">
        <v>2806</v>
      </c>
    </row>
    <row r="2300" spans="1:6">
      <c r="A2300">
        <v>520</v>
      </c>
      <c r="B2300" t="s">
        <v>2773</v>
      </c>
      <c r="C2300">
        <v>5660</v>
      </c>
      <c r="D2300" t="s">
        <v>2775</v>
      </c>
      <c r="E2300">
        <v>320</v>
      </c>
      <c r="F2300" t="s">
        <v>2807</v>
      </c>
    </row>
    <row r="2301" spans="1:6">
      <c r="A2301">
        <v>520</v>
      </c>
      <c r="B2301" t="s">
        <v>2773</v>
      </c>
      <c r="C2301">
        <v>5660</v>
      </c>
      <c r="D2301" t="s">
        <v>2775</v>
      </c>
      <c r="E2301">
        <v>325</v>
      </c>
      <c r="F2301" t="s">
        <v>2808</v>
      </c>
    </row>
    <row r="2302" spans="1:6">
      <c r="A2302">
        <v>520</v>
      </c>
      <c r="B2302" t="s">
        <v>2773</v>
      </c>
      <c r="C2302">
        <v>5660</v>
      </c>
      <c r="D2302" t="s">
        <v>2775</v>
      </c>
      <c r="E2302">
        <v>330</v>
      </c>
      <c r="F2302" t="s">
        <v>2809</v>
      </c>
    </row>
    <row r="2303" spans="1:6">
      <c r="A2303">
        <v>520</v>
      </c>
      <c r="B2303" t="s">
        <v>2773</v>
      </c>
      <c r="C2303">
        <v>5660</v>
      </c>
      <c r="D2303" t="s">
        <v>2775</v>
      </c>
      <c r="E2303">
        <v>335</v>
      </c>
      <c r="F2303" t="s">
        <v>2810</v>
      </c>
    </row>
    <row r="2304" spans="1:6">
      <c r="A2304">
        <v>520</v>
      </c>
      <c r="B2304" t="s">
        <v>2773</v>
      </c>
      <c r="C2304">
        <v>5660</v>
      </c>
      <c r="D2304" t="s">
        <v>2775</v>
      </c>
      <c r="E2304">
        <v>349</v>
      </c>
      <c r="F2304" t="s">
        <v>2811</v>
      </c>
    </row>
    <row r="2305" spans="1:6">
      <c r="A2305">
        <v>520</v>
      </c>
      <c r="B2305" t="s">
        <v>2773</v>
      </c>
      <c r="C2305">
        <v>5660</v>
      </c>
      <c r="D2305" t="s">
        <v>2775</v>
      </c>
      <c r="E2305">
        <v>400</v>
      </c>
      <c r="F2305" t="s">
        <v>2812</v>
      </c>
    </row>
    <row r="2306" spans="1:6">
      <c r="A2306">
        <v>520</v>
      </c>
      <c r="B2306" t="s">
        <v>2773</v>
      </c>
      <c r="C2306">
        <v>5660</v>
      </c>
      <c r="D2306" t="s">
        <v>2775</v>
      </c>
      <c r="E2306">
        <v>410</v>
      </c>
      <c r="F2306" t="s">
        <v>2813</v>
      </c>
    </row>
    <row r="2307" spans="1:6">
      <c r="A2307">
        <v>520</v>
      </c>
      <c r="B2307" t="s">
        <v>2773</v>
      </c>
      <c r="C2307">
        <v>5660</v>
      </c>
      <c r="D2307" t="s">
        <v>2775</v>
      </c>
      <c r="E2307">
        <v>430</v>
      </c>
      <c r="F2307" t="s">
        <v>2814</v>
      </c>
    </row>
    <row r="2308" spans="1:6">
      <c r="A2308">
        <v>520</v>
      </c>
      <c r="B2308" t="s">
        <v>2773</v>
      </c>
      <c r="C2308">
        <v>5660</v>
      </c>
      <c r="D2308" t="s">
        <v>2775</v>
      </c>
      <c r="E2308">
        <v>500</v>
      </c>
      <c r="F2308" t="s">
        <v>2815</v>
      </c>
    </row>
    <row r="2309" spans="1:6">
      <c r="A2309">
        <v>520</v>
      </c>
      <c r="B2309" t="s">
        <v>2773</v>
      </c>
      <c r="C2309">
        <v>5680</v>
      </c>
      <c r="D2309" t="s">
        <v>2816</v>
      </c>
      <c r="E2309">
        <v>100</v>
      </c>
      <c r="F2309" t="s">
        <v>2817</v>
      </c>
    </row>
    <row r="2310" spans="1:6">
      <c r="A2310">
        <v>520</v>
      </c>
      <c r="B2310" t="s">
        <v>2773</v>
      </c>
      <c r="C2310">
        <v>5680</v>
      </c>
      <c r="D2310" t="s">
        <v>2816</v>
      </c>
      <c r="E2310">
        <v>105</v>
      </c>
      <c r="F2310" t="s">
        <v>2818</v>
      </c>
    </row>
    <row r="2311" spans="1:6">
      <c r="A2311">
        <v>520</v>
      </c>
      <c r="B2311" t="s">
        <v>2773</v>
      </c>
      <c r="C2311">
        <v>5680</v>
      </c>
      <c r="D2311" t="s">
        <v>2816</v>
      </c>
      <c r="E2311">
        <v>500</v>
      </c>
      <c r="F2311" t="s">
        <v>2819</v>
      </c>
    </row>
    <row r="2312" spans="1:6">
      <c r="A2312">
        <v>520</v>
      </c>
      <c r="B2312" t="s">
        <v>2773</v>
      </c>
      <c r="C2312">
        <v>5700</v>
      </c>
      <c r="D2312" t="s">
        <v>2820</v>
      </c>
      <c r="E2312">
        <v>10</v>
      </c>
      <c r="F2312" t="s">
        <v>2821</v>
      </c>
    </row>
    <row r="2313" spans="1:6">
      <c r="A2313">
        <v>520</v>
      </c>
      <c r="B2313" t="s">
        <v>2773</v>
      </c>
      <c r="C2313">
        <v>5700</v>
      </c>
      <c r="D2313" t="s">
        <v>2820</v>
      </c>
      <c r="E2313">
        <v>50</v>
      </c>
      <c r="F2313" t="s">
        <v>2822</v>
      </c>
    </row>
    <row r="2314" spans="1:6">
      <c r="A2314">
        <v>520</v>
      </c>
      <c r="B2314" t="s">
        <v>2773</v>
      </c>
      <c r="C2314">
        <v>5700</v>
      </c>
      <c r="D2314" t="s">
        <v>2820</v>
      </c>
      <c r="E2314">
        <v>60</v>
      </c>
      <c r="F2314" t="s">
        <v>2823</v>
      </c>
    </row>
    <row r="2315" spans="1:6">
      <c r="A2315">
        <v>520</v>
      </c>
      <c r="B2315" t="s">
        <v>2773</v>
      </c>
      <c r="C2315">
        <v>5700</v>
      </c>
      <c r="D2315" t="s">
        <v>2820</v>
      </c>
      <c r="E2315">
        <v>100</v>
      </c>
      <c r="F2315" t="s">
        <v>2824</v>
      </c>
    </row>
    <row r="2316" spans="1:6">
      <c r="A2316">
        <v>520</v>
      </c>
      <c r="B2316" t="s">
        <v>2773</v>
      </c>
      <c r="C2316">
        <v>5700</v>
      </c>
      <c r="D2316" t="s">
        <v>2820</v>
      </c>
      <c r="E2316">
        <v>120</v>
      </c>
      <c r="F2316" t="s">
        <v>2825</v>
      </c>
    </row>
    <row r="2317" spans="1:6">
      <c r="A2317">
        <v>520</v>
      </c>
      <c r="B2317" t="s">
        <v>2773</v>
      </c>
      <c r="C2317">
        <v>5700</v>
      </c>
      <c r="D2317" t="s">
        <v>2820</v>
      </c>
      <c r="E2317">
        <v>150</v>
      </c>
      <c r="F2317" t="s">
        <v>2826</v>
      </c>
    </row>
    <row r="2318" spans="1:6">
      <c r="A2318">
        <v>520</v>
      </c>
      <c r="B2318" t="s">
        <v>2773</v>
      </c>
      <c r="C2318">
        <v>5700</v>
      </c>
      <c r="D2318" t="s">
        <v>2820</v>
      </c>
      <c r="E2318">
        <v>170</v>
      </c>
      <c r="F2318" t="s">
        <v>2827</v>
      </c>
    </row>
    <row r="2319" spans="1:6">
      <c r="A2319">
        <v>520</v>
      </c>
      <c r="B2319" t="s">
        <v>2773</v>
      </c>
      <c r="C2319">
        <v>5700</v>
      </c>
      <c r="D2319" t="s">
        <v>2820</v>
      </c>
      <c r="E2319">
        <v>200</v>
      </c>
      <c r="F2319" t="s">
        <v>2828</v>
      </c>
    </row>
    <row r="2320" spans="1:6">
      <c r="A2320">
        <v>520</v>
      </c>
      <c r="B2320" t="s">
        <v>2773</v>
      </c>
      <c r="C2320">
        <v>5700</v>
      </c>
      <c r="D2320" t="s">
        <v>2820</v>
      </c>
      <c r="E2320">
        <v>250</v>
      </c>
      <c r="F2320" t="s">
        <v>2829</v>
      </c>
    </row>
    <row r="2321" spans="1:6">
      <c r="A2321">
        <v>520</v>
      </c>
      <c r="B2321" t="s">
        <v>2773</v>
      </c>
      <c r="C2321">
        <v>5700</v>
      </c>
      <c r="D2321" t="s">
        <v>2820</v>
      </c>
      <c r="E2321">
        <v>500</v>
      </c>
      <c r="F2321" t="s">
        <v>2830</v>
      </c>
    </row>
    <row r="2322" spans="1:6">
      <c r="A2322">
        <v>520</v>
      </c>
      <c r="B2322" t="s">
        <v>2773</v>
      </c>
      <c r="C2322">
        <v>5700</v>
      </c>
      <c r="D2322" t="s">
        <v>2820</v>
      </c>
      <c r="E2322">
        <v>510</v>
      </c>
      <c r="F2322" t="s">
        <v>2831</v>
      </c>
    </row>
    <row r="2323" spans="1:6">
      <c r="A2323">
        <v>520</v>
      </c>
      <c r="B2323" t="s">
        <v>2773</v>
      </c>
      <c r="C2323">
        <v>5700</v>
      </c>
      <c r="D2323" t="s">
        <v>2820</v>
      </c>
      <c r="E2323">
        <v>520</v>
      </c>
      <c r="F2323" t="s">
        <v>2832</v>
      </c>
    </row>
    <row r="2324" spans="1:6">
      <c r="A2324">
        <v>520</v>
      </c>
      <c r="B2324" t="s">
        <v>2773</v>
      </c>
      <c r="C2324">
        <v>5700</v>
      </c>
      <c r="D2324" t="s">
        <v>2820</v>
      </c>
      <c r="E2324">
        <v>530</v>
      </c>
      <c r="F2324" t="s">
        <v>2833</v>
      </c>
    </row>
    <row r="2325" spans="1:6">
      <c r="A2325">
        <v>520</v>
      </c>
      <c r="B2325" t="s">
        <v>2773</v>
      </c>
      <c r="C2325">
        <v>5700</v>
      </c>
      <c r="D2325" t="s">
        <v>2820</v>
      </c>
      <c r="E2325">
        <v>540</v>
      </c>
      <c r="F2325" t="s">
        <v>2834</v>
      </c>
    </row>
    <row r="2326" spans="1:6">
      <c r="A2326">
        <v>520</v>
      </c>
      <c r="B2326" t="s">
        <v>2773</v>
      </c>
      <c r="C2326">
        <v>5700</v>
      </c>
      <c r="D2326" t="s">
        <v>2820</v>
      </c>
      <c r="E2326">
        <v>550</v>
      </c>
      <c r="F2326" t="s">
        <v>2835</v>
      </c>
    </row>
    <row r="2327" spans="1:6">
      <c r="A2327">
        <v>520</v>
      </c>
      <c r="B2327" t="s">
        <v>2773</v>
      </c>
      <c r="C2327">
        <v>5704</v>
      </c>
      <c r="D2327" t="s">
        <v>2836</v>
      </c>
      <c r="E2327">
        <v>10</v>
      </c>
      <c r="F2327" t="s">
        <v>2837</v>
      </c>
    </row>
    <row r="2328" spans="1:6">
      <c r="A2328">
        <v>520</v>
      </c>
      <c r="B2328" t="s">
        <v>2773</v>
      </c>
      <c r="C2328">
        <v>5720</v>
      </c>
      <c r="D2328" t="s">
        <v>2838</v>
      </c>
      <c r="E2328">
        <v>100</v>
      </c>
      <c r="F2328" t="s">
        <v>2839</v>
      </c>
    </row>
    <row r="2329" spans="1:6">
      <c r="A2329">
        <v>520</v>
      </c>
      <c r="B2329" t="s">
        <v>2773</v>
      </c>
      <c r="C2329">
        <v>5740</v>
      </c>
      <c r="D2329" t="s">
        <v>2840</v>
      </c>
      <c r="E2329">
        <v>50</v>
      </c>
      <c r="F2329" t="s">
        <v>2841</v>
      </c>
    </row>
    <row r="2330" spans="1:6">
      <c r="A2330">
        <v>520</v>
      </c>
      <c r="B2330" t="s">
        <v>2773</v>
      </c>
      <c r="C2330">
        <v>5740</v>
      </c>
      <c r="D2330" t="s">
        <v>2840</v>
      </c>
      <c r="E2330">
        <v>70</v>
      </c>
      <c r="F2330" t="s">
        <v>2842</v>
      </c>
    </row>
    <row r="2331" spans="1:6">
      <c r="A2331">
        <v>520</v>
      </c>
      <c r="B2331" t="s">
        <v>2773</v>
      </c>
      <c r="C2331">
        <v>5740</v>
      </c>
      <c r="D2331" t="s">
        <v>2840</v>
      </c>
      <c r="E2331">
        <v>90</v>
      </c>
      <c r="F2331" t="s">
        <v>2843</v>
      </c>
    </row>
    <row r="2332" spans="1:6">
      <c r="A2332">
        <v>520</v>
      </c>
      <c r="B2332" t="s">
        <v>2773</v>
      </c>
      <c r="C2332">
        <v>5740</v>
      </c>
      <c r="D2332" t="s">
        <v>2840</v>
      </c>
      <c r="E2332">
        <v>110</v>
      </c>
      <c r="F2332" t="s">
        <v>2844</v>
      </c>
    </row>
    <row r="2333" spans="1:6">
      <c r="A2333">
        <v>520</v>
      </c>
      <c r="B2333" t="s">
        <v>2773</v>
      </c>
      <c r="C2333">
        <v>5740</v>
      </c>
      <c r="D2333" t="s">
        <v>2840</v>
      </c>
      <c r="E2333">
        <v>130</v>
      </c>
      <c r="F2333" t="s">
        <v>2845</v>
      </c>
    </row>
    <row r="2334" spans="1:6">
      <c r="A2334">
        <v>520</v>
      </c>
      <c r="B2334" t="s">
        <v>2773</v>
      </c>
      <c r="C2334">
        <v>5740</v>
      </c>
      <c r="D2334" t="s">
        <v>2840</v>
      </c>
      <c r="E2334">
        <v>150</v>
      </c>
      <c r="F2334" t="s">
        <v>2846</v>
      </c>
    </row>
    <row r="2335" spans="1:6">
      <c r="A2335">
        <v>520</v>
      </c>
      <c r="B2335" t="s">
        <v>2773</v>
      </c>
      <c r="C2335">
        <v>5740</v>
      </c>
      <c r="D2335" t="s">
        <v>2840</v>
      </c>
      <c r="E2335">
        <v>170</v>
      </c>
      <c r="F2335" t="s">
        <v>2847</v>
      </c>
    </row>
    <row r="2336" spans="1:6">
      <c r="A2336">
        <v>520</v>
      </c>
      <c r="B2336" t="s">
        <v>2773</v>
      </c>
      <c r="C2336">
        <v>5740</v>
      </c>
      <c r="D2336" t="s">
        <v>2840</v>
      </c>
      <c r="E2336">
        <v>190</v>
      </c>
      <c r="F2336" t="s">
        <v>2848</v>
      </c>
    </row>
    <row r="2337" spans="1:6">
      <c r="A2337">
        <v>520</v>
      </c>
      <c r="B2337" t="s">
        <v>2773</v>
      </c>
      <c r="C2337">
        <v>5740</v>
      </c>
      <c r="D2337" t="s">
        <v>2840</v>
      </c>
      <c r="E2337">
        <v>210</v>
      </c>
      <c r="F2337" t="s">
        <v>2849</v>
      </c>
    </row>
    <row r="2338" spans="1:6">
      <c r="A2338">
        <v>520</v>
      </c>
      <c r="B2338" t="s">
        <v>2773</v>
      </c>
      <c r="C2338">
        <v>5740</v>
      </c>
      <c r="D2338" t="s">
        <v>2840</v>
      </c>
      <c r="E2338">
        <v>230</v>
      </c>
      <c r="F2338" t="s">
        <v>2850</v>
      </c>
    </row>
    <row r="2339" spans="1:6">
      <c r="A2339">
        <v>520</v>
      </c>
      <c r="B2339" t="s">
        <v>2773</v>
      </c>
      <c r="C2339">
        <v>5740</v>
      </c>
      <c r="D2339" t="s">
        <v>2840</v>
      </c>
      <c r="E2339">
        <v>240</v>
      </c>
      <c r="F2339" t="s">
        <v>2851</v>
      </c>
    </row>
    <row r="2340" spans="1:6">
      <c r="A2340">
        <v>520</v>
      </c>
      <c r="B2340" t="s">
        <v>2773</v>
      </c>
      <c r="C2340">
        <v>5740</v>
      </c>
      <c r="D2340" t="s">
        <v>2840</v>
      </c>
      <c r="E2340">
        <v>500</v>
      </c>
      <c r="F2340" t="s">
        <v>2852</v>
      </c>
    </row>
    <row r="2341" spans="1:6">
      <c r="A2341">
        <v>520</v>
      </c>
      <c r="B2341" t="s">
        <v>2773</v>
      </c>
      <c r="C2341">
        <v>5740</v>
      </c>
      <c r="D2341" t="s">
        <v>2840</v>
      </c>
      <c r="E2341">
        <v>910</v>
      </c>
      <c r="F2341" t="s">
        <v>2853</v>
      </c>
    </row>
    <row r="2342" spans="1:6">
      <c r="A2342">
        <v>520</v>
      </c>
      <c r="B2342" t="s">
        <v>2773</v>
      </c>
      <c r="C2342">
        <v>5750</v>
      </c>
      <c r="D2342" t="s">
        <v>2854</v>
      </c>
      <c r="E2342">
        <v>10</v>
      </c>
      <c r="F2342" t="s">
        <v>2855</v>
      </c>
    </row>
    <row r="2343" spans="1:6">
      <c r="A2343">
        <v>520</v>
      </c>
      <c r="B2343" t="s">
        <v>2773</v>
      </c>
      <c r="C2343">
        <v>5750</v>
      </c>
      <c r="D2343" t="s">
        <v>2854</v>
      </c>
      <c r="E2343">
        <v>20</v>
      </c>
      <c r="F2343" t="s">
        <v>2856</v>
      </c>
    </row>
    <row r="2344" spans="1:6">
      <c r="A2344">
        <v>520</v>
      </c>
      <c r="B2344" t="s">
        <v>2773</v>
      </c>
      <c r="C2344">
        <v>5750</v>
      </c>
      <c r="D2344" t="s">
        <v>2854</v>
      </c>
      <c r="E2344">
        <v>30</v>
      </c>
      <c r="F2344" t="s">
        <v>2857</v>
      </c>
    </row>
    <row r="2345" spans="1:6">
      <c r="A2345">
        <v>520</v>
      </c>
      <c r="B2345" t="s">
        <v>2773</v>
      </c>
      <c r="C2345">
        <v>5750</v>
      </c>
      <c r="D2345" t="s">
        <v>2854</v>
      </c>
      <c r="E2345">
        <v>40</v>
      </c>
      <c r="F2345" t="s">
        <v>2858</v>
      </c>
    </row>
    <row r="2346" spans="1:6">
      <c r="A2346">
        <v>520</v>
      </c>
      <c r="B2346" t="s">
        <v>2773</v>
      </c>
      <c r="C2346">
        <v>5750</v>
      </c>
      <c r="D2346" t="s">
        <v>2854</v>
      </c>
      <c r="E2346">
        <v>50</v>
      </c>
      <c r="F2346" t="s">
        <v>2859</v>
      </c>
    </row>
    <row r="2347" spans="1:6">
      <c r="A2347">
        <v>520</v>
      </c>
      <c r="B2347" t="s">
        <v>2773</v>
      </c>
      <c r="C2347">
        <v>5760</v>
      </c>
      <c r="D2347" t="s">
        <v>2860</v>
      </c>
      <c r="E2347">
        <v>100</v>
      </c>
      <c r="F2347" t="s">
        <v>2861</v>
      </c>
    </row>
    <row r="2348" spans="1:6">
      <c r="A2348">
        <v>520</v>
      </c>
      <c r="B2348" t="s">
        <v>2773</v>
      </c>
      <c r="C2348">
        <v>5760</v>
      </c>
      <c r="D2348" t="s">
        <v>2860</v>
      </c>
      <c r="E2348">
        <v>110</v>
      </c>
      <c r="F2348" t="s">
        <v>2862</v>
      </c>
    </row>
    <row r="2349" spans="1:6">
      <c r="A2349">
        <v>520</v>
      </c>
      <c r="B2349" t="s">
        <v>2773</v>
      </c>
      <c r="C2349">
        <v>5760</v>
      </c>
      <c r="D2349" t="s">
        <v>2860</v>
      </c>
      <c r="E2349">
        <v>115</v>
      </c>
      <c r="F2349" t="s">
        <v>2863</v>
      </c>
    </row>
    <row r="2350" spans="1:6">
      <c r="A2350">
        <v>520</v>
      </c>
      <c r="B2350" t="s">
        <v>2773</v>
      </c>
      <c r="C2350">
        <v>5760</v>
      </c>
      <c r="D2350" t="s">
        <v>2860</v>
      </c>
      <c r="E2350">
        <v>120</v>
      </c>
      <c r="F2350" t="s">
        <v>2864</v>
      </c>
    </row>
    <row r="2351" spans="1:6">
      <c r="A2351">
        <v>520</v>
      </c>
      <c r="B2351" t="s">
        <v>2773</v>
      </c>
      <c r="C2351">
        <v>5760</v>
      </c>
      <c r="D2351" t="s">
        <v>2860</v>
      </c>
      <c r="E2351">
        <v>130</v>
      </c>
      <c r="F2351" t="s">
        <v>2865</v>
      </c>
    </row>
    <row r="2352" spans="1:6">
      <c r="A2352">
        <v>520</v>
      </c>
      <c r="B2352" t="s">
        <v>2773</v>
      </c>
      <c r="C2352">
        <v>5760</v>
      </c>
      <c r="D2352" t="s">
        <v>2860</v>
      </c>
      <c r="E2352">
        <v>140</v>
      </c>
      <c r="F2352" t="s">
        <v>2866</v>
      </c>
    </row>
    <row r="2353" spans="1:6">
      <c r="A2353">
        <v>520</v>
      </c>
      <c r="B2353" t="s">
        <v>2773</v>
      </c>
      <c r="C2353">
        <v>5760</v>
      </c>
      <c r="D2353" t="s">
        <v>2860</v>
      </c>
      <c r="E2353">
        <v>150</v>
      </c>
      <c r="F2353" t="s">
        <v>2867</v>
      </c>
    </row>
    <row r="2354" spans="1:6">
      <c r="A2354">
        <v>520</v>
      </c>
      <c r="B2354" t="s">
        <v>2773</v>
      </c>
      <c r="C2354">
        <v>5760</v>
      </c>
      <c r="D2354" t="s">
        <v>2860</v>
      </c>
      <c r="E2354">
        <v>160</v>
      </c>
      <c r="F2354" t="s">
        <v>2868</v>
      </c>
    </row>
    <row r="2355" spans="1:6">
      <c r="A2355">
        <v>520</v>
      </c>
      <c r="B2355" t="s">
        <v>2773</v>
      </c>
      <c r="C2355">
        <v>5760</v>
      </c>
      <c r="D2355" t="s">
        <v>2860</v>
      </c>
      <c r="E2355">
        <v>170</v>
      </c>
      <c r="F2355" t="s">
        <v>2869</v>
      </c>
    </row>
    <row r="2356" spans="1:6">
      <c r="A2356">
        <v>520</v>
      </c>
      <c r="B2356" t="s">
        <v>2773</v>
      </c>
      <c r="C2356">
        <v>5760</v>
      </c>
      <c r="D2356" t="s">
        <v>2860</v>
      </c>
      <c r="E2356">
        <v>180</v>
      </c>
      <c r="F2356" t="s">
        <v>2870</v>
      </c>
    </row>
    <row r="2357" spans="1:6">
      <c r="A2357">
        <v>520</v>
      </c>
      <c r="B2357" t="s">
        <v>2773</v>
      </c>
      <c r="C2357">
        <v>5760</v>
      </c>
      <c r="D2357" t="s">
        <v>2860</v>
      </c>
      <c r="E2357">
        <v>190</v>
      </c>
      <c r="F2357" t="s">
        <v>2871</v>
      </c>
    </row>
    <row r="2358" spans="1:6">
      <c r="A2358">
        <v>520</v>
      </c>
      <c r="B2358" t="s">
        <v>2773</v>
      </c>
      <c r="C2358">
        <v>5760</v>
      </c>
      <c r="D2358" t="s">
        <v>2860</v>
      </c>
      <c r="E2358">
        <v>200</v>
      </c>
      <c r="F2358" t="s">
        <v>2872</v>
      </c>
    </row>
    <row r="2359" spans="1:6">
      <c r="A2359">
        <v>520</v>
      </c>
      <c r="B2359" t="s">
        <v>2773</v>
      </c>
      <c r="C2359">
        <v>5760</v>
      </c>
      <c r="D2359" t="s">
        <v>2860</v>
      </c>
      <c r="E2359">
        <v>210</v>
      </c>
      <c r="F2359" t="s">
        <v>2873</v>
      </c>
    </row>
    <row r="2360" spans="1:6">
      <c r="A2360">
        <v>520</v>
      </c>
      <c r="B2360" t="s">
        <v>2773</v>
      </c>
      <c r="C2360">
        <v>5760</v>
      </c>
      <c r="D2360" t="s">
        <v>2860</v>
      </c>
      <c r="E2360">
        <v>220</v>
      </c>
      <c r="F2360" t="s">
        <v>2874</v>
      </c>
    </row>
    <row r="2361" spans="1:6">
      <c r="A2361">
        <v>520</v>
      </c>
      <c r="B2361" t="s">
        <v>2773</v>
      </c>
      <c r="C2361">
        <v>5760</v>
      </c>
      <c r="D2361" t="s">
        <v>2860</v>
      </c>
      <c r="E2361">
        <v>225</v>
      </c>
      <c r="F2361" t="s">
        <v>2875</v>
      </c>
    </row>
    <row r="2362" spans="1:6">
      <c r="A2362">
        <v>520</v>
      </c>
      <c r="B2362" t="s">
        <v>2773</v>
      </c>
      <c r="C2362">
        <v>5760</v>
      </c>
      <c r="D2362" t="s">
        <v>2860</v>
      </c>
      <c r="E2362">
        <v>230</v>
      </c>
      <c r="F2362" t="s">
        <v>2876</v>
      </c>
    </row>
    <row r="2363" spans="1:6">
      <c r="A2363">
        <v>520</v>
      </c>
      <c r="B2363" t="s">
        <v>2773</v>
      </c>
      <c r="C2363">
        <v>5760</v>
      </c>
      <c r="D2363" t="s">
        <v>2860</v>
      </c>
      <c r="E2363">
        <v>235</v>
      </c>
      <c r="F2363" t="s">
        <v>2877</v>
      </c>
    </row>
    <row r="2364" spans="1:6">
      <c r="A2364">
        <v>520</v>
      </c>
      <c r="B2364" t="s">
        <v>2773</v>
      </c>
      <c r="C2364">
        <v>5760</v>
      </c>
      <c r="D2364" t="s">
        <v>2860</v>
      </c>
      <c r="E2364">
        <v>240</v>
      </c>
      <c r="F2364" t="s">
        <v>2878</v>
      </c>
    </row>
    <row r="2365" spans="1:6">
      <c r="A2365">
        <v>520</v>
      </c>
      <c r="B2365" t="s">
        <v>2773</v>
      </c>
      <c r="C2365">
        <v>5760</v>
      </c>
      <c r="D2365" t="s">
        <v>2860</v>
      </c>
      <c r="E2365">
        <v>245</v>
      </c>
      <c r="F2365" t="s">
        <v>2879</v>
      </c>
    </row>
    <row r="2366" spans="1:6">
      <c r="A2366">
        <v>520</v>
      </c>
      <c r="B2366" t="s">
        <v>2773</v>
      </c>
      <c r="C2366">
        <v>5760</v>
      </c>
      <c r="D2366" t="s">
        <v>2860</v>
      </c>
      <c r="E2366">
        <v>250</v>
      </c>
      <c r="F2366" t="s">
        <v>2880</v>
      </c>
    </row>
    <row r="2367" spans="1:6">
      <c r="A2367">
        <v>520</v>
      </c>
      <c r="B2367" t="s">
        <v>2773</v>
      </c>
      <c r="C2367">
        <v>5760</v>
      </c>
      <c r="D2367" t="s">
        <v>2860</v>
      </c>
      <c r="E2367">
        <v>255</v>
      </c>
      <c r="F2367" t="s">
        <v>2881</v>
      </c>
    </row>
    <row r="2368" spans="1:6">
      <c r="A2368">
        <v>520</v>
      </c>
      <c r="B2368" t="s">
        <v>2773</v>
      </c>
      <c r="C2368">
        <v>5760</v>
      </c>
      <c r="D2368" t="s">
        <v>2860</v>
      </c>
      <c r="E2368">
        <v>500</v>
      </c>
      <c r="F2368" t="s">
        <v>2882</v>
      </c>
    </row>
    <row r="2369" spans="1:6">
      <c r="A2369">
        <v>520</v>
      </c>
      <c r="B2369" t="s">
        <v>2773</v>
      </c>
      <c r="C2369">
        <v>5780</v>
      </c>
      <c r="D2369" t="s">
        <v>2883</v>
      </c>
      <c r="E2369">
        <v>100</v>
      </c>
      <c r="F2369" t="s">
        <v>2884</v>
      </c>
    </row>
    <row r="2370" spans="1:6">
      <c r="A2370">
        <v>520</v>
      </c>
      <c r="B2370" t="s">
        <v>2773</v>
      </c>
      <c r="C2370">
        <v>5780</v>
      </c>
      <c r="D2370" t="s">
        <v>2883</v>
      </c>
      <c r="E2370">
        <v>110</v>
      </c>
      <c r="F2370" t="s">
        <v>2885</v>
      </c>
    </row>
    <row r="2371" spans="1:6">
      <c r="A2371">
        <v>520</v>
      </c>
      <c r="B2371" t="s">
        <v>2773</v>
      </c>
      <c r="C2371">
        <v>5780</v>
      </c>
      <c r="D2371" t="s">
        <v>2883</v>
      </c>
      <c r="E2371">
        <v>150</v>
      </c>
      <c r="F2371" t="s">
        <v>2886</v>
      </c>
    </row>
    <row r="2372" spans="1:6">
      <c r="A2372">
        <v>520</v>
      </c>
      <c r="B2372" t="s">
        <v>2773</v>
      </c>
      <c r="C2372">
        <v>5780</v>
      </c>
      <c r="D2372" t="s">
        <v>2883</v>
      </c>
      <c r="E2372">
        <v>500</v>
      </c>
      <c r="F2372" t="s">
        <v>2887</v>
      </c>
    </row>
    <row r="2373" spans="1:6">
      <c r="A2373">
        <v>520</v>
      </c>
      <c r="B2373" t="s">
        <v>2773</v>
      </c>
      <c r="C2373">
        <v>5800</v>
      </c>
      <c r="D2373" t="s">
        <v>2888</v>
      </c>
      <c r="E2373">
        <v>100</v>
      </c>
      <c r="F2373" t="s">
        <v>2889</v>
      </c>
    </row>
    <row r="2374" spans="1:6">
      <c r="A2374">
        <v>520</v>
      </c>
      <c r="B2374" t="s">
        <v>2773</v>
      </c>
      <c r="C2374">
        <v>5800</v>
      </c>
      <c r="D2374" t="s">
        <v>2888</v>
      </c>
      <c r="E2374">
        <v>110</v>
      </c>
      <c r="F2374" t="s">
        <v>2890</v>
      </c>
    </row>
    <row r="2375" spans="1:6">
      <c r="A2375">
        <v>520</v>
      </c>
      <c r="B2375" t="s">
        <v>2773</v>
      </c>
      <c r="C2375">
        <v>5800</v>
      </c>
      <c r="D2375" t="s">
        <v>2888</v>
      </c>
      <c r="E2375">
        <v>120</v>
      </c>
      <c r="F2375" t="s">
        <v>2891</v>
      </c>
    </row>
    <row r="2376" spans="1:6">
      <c r="A2376">
        <v>520</v>
      </c>
      <c r="B2376" t="s">
        <v>2773</v>
      </c>
      <c r="C2376">
        <v>5800</v>
      </c>
      <c r="D2376" t="s">
        <v>2888</v>
      </c>
      <c r="E2376">
        <v>130</v>
      </c>
      <c r="F2376" t="s">
        <v>2892</v>
      </c>
    </row>
    <row r="2377" spans="1:6">
      <c r="A2377">
        <v>520</v>
      </c>
      <c r="B2377" t="s">
        <v>2773</v>
      </c>
      <c r="C2377">
        <v>5800</v>
      </c>
      <c r="D2377" t="s">
        <v>2888</v>
      </c>
      <c r="E2377">
        <v>140</v>
      </c>
      <c r="F2377" t="s">
        <v>2893</v>
      </c>
    </row>
    <row r="2378" spans="1:6">
      <c r="A2378">
        <v>520</v>
      </c>
      <c r="B2378" t="s">
        <v>2773</v>
      </c>
      <c r="C2378">
        <v>5800</v>
      </c>
      <c r="D2378" t="s">
        <v>2888</v>
      </c>
      <c r="E2378">
        <v>150</v>
      </c>
      <c r="F2378" t="s">
        <v>2894</v>
      </c>
    </row>
    <row r="2379" spans="1:6">
      <c r="A2379">
        <v>520</v>
      </c>
      <c r="B2379" t="s">
        <v>2773</v>
      </c>
      <c r="C2379">
        <v>5800</v>
      </c>
      <c r="D2379" t="s">
        <v>2888</v>
      </c>
      <c r="E2379">
        <v>160</v>
      </c>
      <c r="F2379" t="s">
        <v>2895</v>
      </c>
    </row>
    <row r="2380" spans="1:6">
      <c r="A2380">
        <v>520</v>
      </c>
      <c r="B2380" t="s">
        <v>2773</v>
      </c>
      <c r="C2380">
        <v>5800</v>
      </c>
      <c r="D2380" t="s">
        <v>2888</v>
      </c>
      <c r="E2380">
        <v>170</v>
      </c>
      <c r="F2380" t="s">
        <v>2896</v>
      </c>
    </row>
    <row r="2381" spans="1:6">
      <c r="A2381">
        <v>520</v>
      </c>
      <c r="B2381" t="s">
        <v>2773</v>
      </c>
      <c r="C2381">
        <v>5800</v>
      </c>
      <c r="D2381" t="s">
        <v>2888</v>
      </c>
      <c r="E2381">
        <v>200</v>
      </c>
      <c r="F2381" t="s">
        <v>2897</v>
      </c>
    </row>
    <row r="2382" spans="1:6">
      <c r="A2382">
        <v>520</v>
      </c>
      <c r="B2382" t="s">
        <v>2773</v>
      </c>
      <c r="C2382">
        <v>5800</v>
      </c>
      <c r="D2382" t="s">
        <v>2888</v>
      </c>
      <c r="E2382">
        <v>500</v>
      </c>
      <c r="F2382" t="s">
        <v>2898</v>
      </c>
    </row>
    <row r="2383" spans="1:6">
      <c r="A2383">
        <v>520</v>
      </c>
      <c r="B2383" t="s">
        <v>2773</v>
      </c>
      <c r="C2383">
        <v>5820</v>
      </c>
      <c r="D2383" t="s">
        <v>2899</v>
      </c>
      <c r="E2383">
        <v>100</v>
      </c>
      <c r="F2383" t="s">
        <v>2900</v>
      </c>
    </row>
    <row r="2384" spans="1:6">
      <c r="A2384">
        <v>520</v>
      </c>
      <c r="B2384" t="s">
        <v>2773</v>
      </c>
      <c r="C2384">
        <v>5820</v>
      </c>
      <c r="D2384" t="s">
        <v>2899</v>
      </c>
      <c r="E2384">
        <v>110</v>
      </c>
      <c r="F2384" t="s">
        <v>2901</v>
      </c>
    </row>
    <row r="2385" spans="1:6">
      <c r="A2385">
        <v>520</v>
      </c>
      <c r="B2385" t="s">
        <v>2773</v>
      </c>
      <c r="C2385">
        <v>5820</v>
      </c>
      <c r="D2385" t="s">
        <v>2899</v>
      </c>
      <c r="E2385">
        <v>120</v>
      </c>
      <c r="F2385" t="s">
        <v>2902</v>
      </c>
    </row>
    <row r="2386" spans="1:6">
      <c r="A2386">
        <v>520</v>
      </c>
      <c r="B2386" t="s">
        <v>2773</v>
      </c>
      <c r="C2386">
        <v>5820</v>
      </c>
      <c r="D2386" t="s">
        <v>2899</v>
      </c>
      <c r="E2386">
        <v>130</v>
      </c>
      <c r="F2386" t="s">
        <v>2903</v>
      </c>
    </row>
    <row r="2387" spans="1:6">
      <c r="A2387">
        <v>520</v>
      </c>
      <c r="B2387" t="s">
        <v>2773</v>
      </c>
      <c r="C2387">
        <v>5820</v>
      </c>
      <c r="D2387" t="s">
        <v>2899</v>
      </c>
      <c r="E2387">
        <v>150</v>
      </c>
      <c r="F2387" t="s">
        <v>2904</v>
      </c>
    </row>
    <row r="2388" spans="1:6">
      <c r="A2388">
        <v>520</v>
      </c>
      <c r="B2388" t="s">
        <v>2773</v>
      </c>
      <c r="C2388">
        <v>5820</v>
      </c>
      <c r="D2388" t="s">
        <v>2899</v>
      </c>
      <c r="E2388">
        <v>500</v>
      </c>
      <c r="F2388" t="s">
        <v>2905</v>
      </c>
    </row>
    <row r="2389" spans="1:6">
      <c r="A2389">
        <v>520</v>
      </c>
      <c r="B2389" t="s">
        <v>2773</v>
      </c>
      <c r="C2389">
        <v>5840</v>
      </c>
      <c r="D2389" t="s">
        <v>2906</v>
      </c>
      <c r="E2389">
        <v>70</v>
      </c>
      <c r="F2389" t="s">
        <v>2907</v>
      </c>
    </row>
    <row r="2390" spans="1:6">
      <c r="A2390">
        <v>520</v>
      </c>
      <c r="B2390" t="s">
        <v>2773</v>
      </c>
      <c r="C2390">
        <v>5840</v>
      </c>
      <c r="D2390" t="s">
        <v>2906</v>
      </c>
      <c r="E2390">
        <v>80</v>
      </c>
      <c r="F2390" t="s">
        <v>2908</v>
      </c>
    </row>
    <row r="2391" spans="1:6">
      <c r="A2391">
        <v>520</v>
      </c>
      <c r="B2391" t="s">
        <v>2773</v>
      </c>
      <c r="C2391">
        <v>5840</v>
      </c>
      <c r="D2391" t="s">
        <v>2906</v>
      </c>
      <c r="E2391">
        <v>90</v>
      </c>
      <c r="F2391" t="s">
        <v>2909</v>
      </c>
    </row>
    <row r="2392" spans="1:6">
      <c r="A2392">
        <v>520</v>
      </c>
      <c r="B2392" t="s">
        <v>2773</v>
      </c>
      <c r="C2392">
        <v>5840</v>
      </c>
      <c r="D2392" t="s">
        <v>2906</v>
      </c>
      <c r="E2392">
        <v>100</v>
      </c>
      <c r="F2392" t="s">
        <v>2910</v>
      </c>
    </row>
    <row r="2393" spans="1:6">
      <c r="A2393">
        <v>520</v>
      </c>
      <c r="B2393" t="s">
        <v>2773</v>
      </c>
      <c r="C2393">
        <v>5840</v>
      </c>
      <c r="D2393" t="s">
        <v>2906</v>
      </c>
      <c r="E2393">
        <v>105</v>
      </c>
      <c r="F2393" t="s">
        <v>2911</v>
      </c>
    </row>
    <row r="2394" spans="1:6">
      <c r="A2394">
        <v>520</v>
      </c>
      <c r="B2394" t="s">
        <v>2773</v>
      </c>
      <c r="C2394">
        <v>5840</v>
      </c>
      <c r="D2394" t="s">
        <v>2906</v>
      </c>
      <c r="E2394">
        <v>110</v>
      </c>
      <c r="F2394" t="s">
        <v>2912</v>
      </c>
    </row>
    <row r="2395" spans="1:6">
      <c r="A2395">
        <v>520</v>
      </c>
      <c r="B2395" t="s">
        <v>2773</v>
      </c>
      <c r="C2395">
        <v>5840</v>
      </c>
      <c r="D2395" t="s">
        <v>2906</v>
      </c>
      <c r="E2395">
        <v>120</v>
      </c>
      <c r="F2395" t="s">
        <v>2913</v>
      </c>
    </row>
    <row r="2396" spans="1:6">
      <c r="A2396">
        <v>520</v>
      </c>
      <c r="B2396" t="s">
        <v>2773</v>
      </c>
      <c r="C2396">
        <v>5840</v>
      </c>
      <c r="D2396" t="s">
        <v>2906</v>
      </c>
      <c r="E2396">
        <v>140</v>
      </c>
      <c r="F2396" t="s">
        <v>2914</v>
      </c>
    </row>
    <row r="2397" spans="1:6">
      <c r="A2397">
        <v>520</v>
      </c>
      <c r="B2397" t="s">
        <v>2773</v>
      </c>
      <c r="C2397">
        <v>5840</v>
      </c>
      <c r="D2397" t="s">
        <v>2906</v>
      </c>
      <c r="E2397">
        <v>150</v>
      </c>
      <c r="F2397" t="s">
        <v>2915</v>
      </c>
    </row>
    <row r="2398" spans="1:6">
      <c r="A2398">
        <v>520</v>
      </c>
      <c r="B2398" t="s">
        <v>2773</v>
      </c>
      <c r="C2398">
        <v>5840</v>
      </c>
      <c r="D2398" t="s">
        <v>2906</v>
      </c>
      <c r="E2398">
        <v>160</v>
      </c>
      <c r="F2398" t="s">
        <v>2916</v>
      </c>
    </row>
    <row r="2399" spans="1:6">
      <c r="A2399">
        <v>520</v>
      </c>
      <c r="B2399" t="s">
        <v>2773</v>
      </c>
      <c r="C2399">
        <v>5840</v>
      </c>
      <c r="D2399" t="s">
        <v>2906</v>
      </c>
      <c r="E2399">
        <v>500</v>
      </c>
      <c r="F2399" t="s">
        <v>2917</v>
      </c>
    </row>
    <row r="2400" spans="1:6">
      <c r="A2400">
        <v>520</v>
      </c>
      <c r="B2400" t="s">
        <v>2773</v>
      </c>
      <c r="C2400">
        <v>5840</v>
      </c>
      <c r="D2400" t="s">
        <v>2906</v>
      </c>
      <c r="E2400">
        <v>550</v>
      </c>
      <c r="F2400" t="s">
        <v>2918</v>
      </c>
    </row>
    <row r="2401" spans="1:6">
      <c r="A2401">
        <v>520</v>
      </c>
      <c r="B2401" t="s">
        <v>2773</v>
      </c>
      <c r="C2401">
        <v>5860</v>
      </c>
      <c r="D2401" t="s">
        <v>2919</v>
      </c>
      <c r="E2401">
        <v>100</v>
      </c>
      <c r="F2401" t="s">
        <v>2920</v>
      </c>
    </row>
    <row r="2402" spans="1:6">
      <c r="A2402">
        <v>520</v>
      </c>
      <c r="B2402" t="s">
        <v>2773</v>
      </c>
      <c r="C2402">
        <v>5860</v>
      </c>
      <c r="D2402" t="s">
        <v>2919</v>
      </c>
      <c r="E2402">
        <v>110</v>
      </c>
      <c r="F2402" t="s">
        <v>2921</v>
      </c>
    </row>
    <row r="2403" spans="1:6">
      <c r="A2403">
        <v>520</v>
      </c>
      <c r="B2403" t="s">
        <v>2773</v>
      </c>
      <c r="C2403">
        <v>5860</v>
      </c>
      <c r="D2403" t="s">
        <v>2919</v>
      </c>
      <c r="E2403">
        <v>120</v>
      </c>
      <c r="F2403" t="s">
        <v>2922</v>
      </c>
    </row>
    <row r="2404" spans="1:6">
      <c r="A2404">
        <v>520</v>
      </c>
      <c r="B2404" t="s">
        <v>2773</v>
      </c>
      <c r="C2404">
        <v>5860</v>
      </c>
      <c r="D2404" t="s">
        <v>2919</v>
      </c>
      <c r="E2404">
        <v>130</v>
      </c>
      <c r="F2404" t="s">
        <v>2923</v>
      </c>
    </row>
    <row r="2405" spans="1:6">
      <c r="A2405">
        <v>520</v>
      </c>
      <c r="B2405" t="s">
        <v>2773</v>
      </c>
      <c r="C2405">
        <v>5860</v>
      </c>
      <c r="D2405" t="s">
        <v>2919</v>
      </c>
      <c r="E2405">
        <v>140</v>
      </c>
      <c r="F2405" t="s">
        <v>2924</v>
      </c>
    </row>
    <row r="2406" spans="1:6">
      <c r="A2406">
        <v>520</v>
      </c>
      <c r="B2406" t="s">
        <v>2773</v>
      </c>
      <c r="C2406">
        <v>5860</v>
      </c>
      <c r="D2406" t="s">
        <v>2919</v>
      </c>
      <c r="E2406">
        <v>150</v>
      </c>
      <c r="F2406" t="s">
        <v>2925</v>
      </c>
    </row>
    <row r="2407" spans="1:6">
      <c r="A2407">
        <v>520</v>
      </c>
      <c r="B2407" t="s">
        <v>2773</v>
      </c>
      <c r="C2407">
        <v>5860</v>
      </c>
      <c r="D2407" t="s">
        <v>2919</v>
      </c>
      <c r="E2407">
        <v>201</v>
      </c>
      <c r="F2407" t="s">
        <v>2926</v>
      </c>
    </row>
    <row r="2408" spans="1:6">
      <c r="A2408">
        <v>520</v>
      </c>
      <c r="B2408" t="s">
        <v>2773</v>
      </c>
      <c r="C2408">
        <v>5860</v>
      </c>
      <c r="D2408" t="s">
        <v>2919</v>
      </c>
      <c r="E2408">
        <v>202</v>
      </c>
      <c r="F2408" t="s">
        <v>2927</v>
      </c>
    </row>
    <row r="2409" spans="1:6">
      <c r="A2409">
        <v>520</v>
      </c>
      <c r="B2409" t="s">
        <v>2773</v>
      </c>
      <c r="C2409">
        <v>5860</v>
      </c>
      <c r="D2409" t="s">
        <v>2919</v>
      </c>
      <c r="E2409">
        <v>203</v>
      </c>
      <c r="F2409" t="s">
        <v>2928</v>
      </c>
    </row>
    <row r="2410" spans="1:6">
      <c r="A2410">
        <v>520</v>
      </c>
      <c r="B2410" t="s">
        <v>2773</v>
      </c>
      <c r="C2410">
        <v>5860</v>
      </c>
      <c r="D2410" t="s">
        <v>2919</v>
      </c>
      <c r="E2410">
        <v>204</v>
      </c>
      <c r="F2410" t="s">
        <v>2929</v>
      </c>
    </row>
    <row r="2411" spans="1:6">
      <c r="A2411">
        <v>520</v>
      </c>
      <c r="B2411" t="s">
        <v>2773</v>
      </c>
      <c r="C2411">
        <v>5860</v>
      </c>
      <c r="D2411" t="s">
        <v>2919</v>
      </c>
      <c r="E2411">
        <v>205</v>
      </c>
      <c r="F2411" t="s">
        <v>2930</v>
      </c>
    </row>
    <row r="2412" spans="1:6">
      <c r="A2412">
        <v>520</v>
      </c>
      <c r="B2412" t="s">
        <v>2773</v>
      </c>
      <c r="C2412">
        <v>5860</v>
      </c>
      <c r="D2412" t="s">
        <v>2919</v>
      </c>
      <c r="E2412">
        <v>206</v>
      </c>
      <c r="F2412" t="s">
        <v>2931</v>
      </c>
    </row>
    <row r="2413" spans="1:6">
      <c r="A2413">
        <v>520</v>
      </c>
      <c r="B2413" t="s">
        <v>2773</v>
      </c>
      <c r="C2413">
        <v>5860</v>
      </c>
      <c r="D2413" t="s">
        <v>2919</v>
      </c>
      <c r="E2413">
        <v>301</v>
      </c>
      <c r="F2413" t="s">
        <v>2932</v>
      </c>
    </row>
    <row r="2414" spans="1:6">
      <c r="A2414">
        <v>520</v>
      </c>
      <c r="B2414" t="s">
        <v>2773</v>
      </c>
      <c r="C2414">
        <v>5860</v>
      </c>
      <c r="D2414" t="s">
        <v>2919</v>
      </c>
      <c r="E2414">
        <v>302</v>
      </c>
      <c r="F2414" t="s">
        <v>2933</v>
      </c>
    </row>
    <row r="2415" spans="1:6">
      <c r="A2415">
        <v>520</v>
      </c>
      <c r="B2415" t="s">
        <v>2773</v>
      </c>
      <c r="C2415">
        <v>5860</v>
      </c>
      <c r="D2415" t="s">
        <v>2919</v>
      </c>
      <c r="E2415">
        <v>303</v>
      </c>
      <c r="F2415" t="s">
        <v>2934</v>
      </c>
    </row>
    <row r="2416" spans="1:6">
      <c r="A2416">
        <v>520</v>
      </c>
      <c r="B2416" t="s">
        <v>2773</v>
      </c>
      <c r="C2416">
        <v>5860</v>
      </c>
      <c r="D2416" t="s">
        <v>2919</v>
      </c>
      <c r="E2416">
        <v>304</v>
      </c>
      <c r="F2416" t="s">
        <v>2935</v>
      </c>
    </row>
    <row r="2417" spans="1:6">
      <c r="A2417">
        <v>520</v>
      </c>
      <c r="B2417" t="s">
        <v>2773</v>
      </c>
      <c r="C2417">
        <v>5860</v>
      </c>
      <c r="D2417" t="s">
        <v>2919</v>
      </c>
      <c r="E2417">
        <v>305</v>
      </c>
      <c r="F2417" t="s">
        <v>2936</v>
      </c>
    </row>
    <row r="2418" spans="1:6">
      <c r="A2418">
        <v>520</v>
      </c>
      <c r="B2418" t="s">
        <v>2773</v>
      </c>
      <c r="C2418">
        <v>5860</v>
      </c>
      <c r="D2418" t="s">
        <v>2919</v>
      </c>
      <c r="E2418">
        <v>306</v>
      </c>
      <c r="F2418" t="s">
        <v>2937</v>
      </c>
    </row>
    <row r="2419" spans="1:6">
      <c r="A2419">
        <v>520</v>
      </c>
      <c r="B2419" t="s">
        <v>2773</v>
      </c>
      <c r="C2419">
        <v>5860</v>
      </c>
      <c r="D2419" t="s">
        <v>2919</v>
      </c>
      <c r="E2419">
        <v>401</v>
      </c>
      <c r="F2419" t="s">
        <v>2938</v>
      </c>
    </row>
    <row r="2420" spans="1:6">
      <c r="A2420">
        <v>520</v>
      </c>
      <c r="B2420" t="s">
        <v>2773</v>
      </c>
      <c r="C2420">
        <v>5860</v>
      </c>
      <c r="D2420" t="s">
        <v>2919</v>
      </c>
      <c r="E2420">
        <v>500</v>
      </c>
      <c r="F2420" t="s">
        <v>2939</v>
      </c>
    </row>
    <row r="2421" spans="1:6">
      <c r="A2421">
        <v>520</v>
      </c>
      <c r="B2421" t="s">
        <v>2773</v>
      </c>
      <c r="C2421">
        <v>5860</v>
      </c>
      <c r="D2421" t="s">
        <v>2919</v>
      </c>
      <c r="E2421">
        <v>501</v>
      </c>
      <c r="F2421" t="s">
        <v>2940</v>
      </c>
    </row>
    <row r="2422" spans="1:6">
      <c r="A2422">
        <v>520</v>
      </c>
      <c r="B2422" t="s">
        <v>2773</v>
      </c>
      <c r="C2422">
        <v>5860</v>
      </c>
      <c r="D2422" t="s">
        <v>2919</v>
      </c>
      <c r="E2422">
        <v>550</v>
      </c>
      <c r="F2422" t="s">
        <v>2941</v>
      </c>
    </row>
    <row r="2423" spans="1:6">
      <c r="A2423">
        <v>520</v>
      </c>
      <c r="B2423" t="s">
        <v>2773</v>
      </c>
      <c r="C2423">
        <v>5860</v>
      </c>
      <c r="D2423" t="s">
        <v>2919</v>
      </c>
      <c r="E2423">
        <v>560</v>
      </c>
      <c r="F2423" t="s">
        <v>2942</v>
      </c>
    </row>
    <row r="2424" spans="1:6">
      <c r="A2424">
        <v>520</v>
      </c>
      <c r="B2424" t="s">
        <v>2773</v>
      </c>
      <c r="C2424">
        <v>5880</v>
      </c>
      <c r="D2424" t="s">
        <v>2943</v>
      </c>
      <c r="E2424">
        <v>100</v>
      </c>
      <c r="F2424" t="s">
        <v>2944</v>
      </c>
    </row>
    <row r="2425" spans="1:6">
      <c r="A2425">
        <v>520</v>
      </c>
      <c r="B2425" t="s">
        <v>2773</v>
      </c>
      <c r="C2425">
        <v>5880</v>
      </c>
      <c r="D2425" t="s">
        <v>2943</v>
      </c>
      <c r="E2425">
        <v>110</v>
      </c>
      <c r="F2425" t="s">
        <v>2945</v>
      </c>
    </row>
    <row r="2426" spans="1:6">
      <c r="A2426">
        <v>520</v>
      </c>
      <c r="B2426" t="s">
        <v>2773</v>
      </c>
      <c r="C2426">
        <v>5880</v>
      </c>
      <c r="D2426" t="s">
        <v>2943</v>
      </c>
      <c r="E2426">
        <v>500</v>
      </c>
      <c r="F2426" t="s">
        <v>2946</v>
      </c>
    </row>
    <row r="2427" spans="1:6">
      <c r="A2427">
        <v>520</v>
      </c>
      <c r="B2427" t="s">
        <v>2773</v>
      </c>
      <c r="C2427">
        <v>5900</v>
      </c>
      <c r="D2427" t="s">
        <v>2947</v>
      </c>
      <c r="E2427">
        <v>100</v>
      </c>
      <c r="F2427" t="s">
        <v>2948</v>
      </c>
    </row>
    <row r="2428" spans="1:6">
      <c r="A2428">
        <v>520</v>
      </c>
      <c r="B2428" t="s">
        <v>2773</v>
      </c>
      <c r="C2428">
        <v>5900</v>
      </c>
      <c r="D2428" t="s">
        <v>2947</v>
      </c>
      <c r="E2428">
        <v>110</v>
      </c>
      <c r="F2428" t="s">
        <v>2949</v>
      </c>
    </row>
    <row r="2429" spans="1:6">
      <c r="A2429">
        <v>520</v>
      </c>
      <c r="B2429" t="s">
        <v>2773</v>
      </c>
      <c r="C2429">
        <v>5900</v>
      </c>
      <c r="D2429" t="s">
        <v>2947</v>
      </c>
      <c r="E2429">
        <v>120</v>
      </c>
      <c r="F2429" t="s">
        <v>2950</v>
      </c>
    </row>
    <row r="2430" spans="1:6">
      <c r="A2430">
        <v>520</v>
      </c>
      <c r="B2430" t="s">
        <v>2773</v>
      </c>
      <c r="C2430">
        <v>5900</v>
      </c>
      <c r="D2430" t="s">
        <v>2947</v>
      </c>
      <c r="E2430">
        <v>130</v>
      </c>
      <c r="F2430" t="s">
        <v>2951</v>
      </c>
    </row>
    <row r="2431" spans="1:6">
      <c r="A2431">
        <v>520</v>
      </c>
      <c r="B2431" t="s">
        <v>2773</v>
      </c>
      <c r="C2431">
        <v>5900</v>
      </c>
      <c r="D2431" t="s">
        <v>2947</v>
      </c>
      <c r="E2431">
        <v>140</v>
      </c>
      <c r="F2431" t="s">
        <v>2952</v>
      </c>
    </row>
    <row r="2432" spans="1:6">
      <c r="A2432">
        <v>520</v>
      </c>
      <c r="B2432" t="s">
        <v>2773</v>
      </c>
      <c r="C2432">
        <v>5900</v>
      </c>
      <c r="D2432" t="s">
        <v>2947</v>
      </c>
      <c r="E2432">
        <v>500</v>
      </c>
      <c r="F2432" t="s">
        <v>2953</v>
      </c>
    </row>
    <row r="2433" spans="1:6">
      <c r="A2433">
        <v>520</v>
      </c>
      <c r="B2433" t="s">
        <v>2773</v>
      </c>
      <c r="C2433">
        <v>5900</v>
      </c>
      <c r="D2433" t="s">
        <v>2947</v>
      </c>
      <c r="E2433">
        <v>510</v>
      </c>
      <c r="F2433" t="s">
        <v>2954</v>
      </c>
    </row>
    <row r="2434" spans="1:6">
      <c r="A2434">
        <v>520</v>
      </c>
      <c r="B2434" t="s">
        <v>2773</v>
      </c>
      <c r="C2434">
        <v>5920</v>
      </c>
      <c r="D2434" t="s">
        <v>2955</v>
      </c>
      <c r="E2434">
        <v>10</v>
      </c>
      <c r="F2434" t="s">
        <v>2956</v>
      </c>
    </row>
    <row r="2435" spans="1:6">
      <c r="A2435">
        <v>520</v>
      </c>
      <c r="B2435" t="s">
        <v>2773</v>
      </c>
      <c r="C2435">
        <v>5920</v>
      </c>
      <c r="D2435" t="s">
        <v>2955</v>
      </c>
      <c r="E2435">
        <v>20</v>
      </c>
      <c r="F2435" t="s">
        <v>2957</v>
      </c>
    </row>
    <row r="2436" spans="1:6">
      <c r="A2436">
        <v>520</v>
      </c>
      <c r="B2436" t="s">
        <v>2773</v>
      </c>
      <c r="C2436">
        <v>5920</v>
      </c>
      <c r="D2436" t="s">
        <v>2955</v>
      </c>
      <c r="E2436">
        <v>30</v>
      </c>
      <c r="F2436" t="s">
        <v>2958</v>
      </c>
    </row>
    <row r="2437" spans="1:6">
      <c r="A2437">
        <v>520</v>
      </c>
      <c r="B2437" t="s">
        <v>2773</v>
      </c>
      <c r="C2437">
        <v>5920</v>
      </c>
      <c r="D2437" t="s">
        <v>2955</v>
      </c>
      <c r="E2437">
        <v>500</v>
      </c>
      <c r="F2437" t="s">
        <v>2959</v>
      </c>
    </row>
    <row r="2438" spans="1:6">
      <c r="A2438">
        <v>520</v>
      </c>
      <c r="B2438" t="s">
        <v>2773</v>
      </c>
      <c r="C2438">
        <v>5940</v>
      </c>
      <c r="D2438" t="s">
        <v>2960</v>
      </c>
      <c r="E2438">
        <v>100</v>
      </c>
      <c r="F2438" t="s">
        <v>2961</v>
      </c>
    </row>
    <row r="2439" spans="1:6">
      <c r="A2439">
        <v>520</v>
      </c>
      <c r="B2439" t="s">
        <v>2773</v>
      </c>
      <c r="C2439">
        <v>5940</v>
      </c>
      <c r="D2439" t="s">
        <v>2960</v>
      </c>
      <c r="E2439">
        <v>110</v>
      </c>
      <c r="F2439" t="s">
        <v>2962</v>
      </c>
    </row>
    <row r="2440" spans="1:6">
      <c r="A2440">
        <v>520</v>
      </c>
      <c r="B2440" t="s">
        <v>2773</v>
      </c>
      <c r="C2440">
        <v>5940</v>
      </c>
      <c r="D2440" t="s">
        <v>2960</v>
      </c>
      <c r="E2440">
        <v>120</v>
      </c>
      <c r="F2440" t="s">
        <v>2963</v>
      </c>
    </row>
    <row r="2441" spans="1:6">
      <c r="A2441">
        <v>520</v>
      </c>
      <c r="B2441" t="s">
        <v>2773</v>
      </c>
      <c r="C2441">
        <v>5940</v>
      </c>
      <c r="D2441" t="s">
        <v>2960</v>
      </c>
      <c r="E2441">
        <v>130</v>
      </c>
      <c r="F2441" t="s">
        <v>2964</v>
      </c>
    </row>
    <row r="2442" spans="1:6">
      <c r="A2442">
        <v>520</v>
      </c>
      <c r="B2442" t="s">
        <v>2773</v>
      </c>
      <c r="C2442">
        <v>5940</v>
      </c>
      <c r="D2442" t="s">
        <v>2960</v>
      </c>
      <c r="E2442">
        <v>500</v>
      </c>
      <c r="F2442" t="s">
        <v>2965</v>
      </c>
    </row>
    <row r="2443" spans="1:6">
      <c r="A2443">
        <v>520</v>
      </c>
      <c r="B2443" t="s">
        <v>2773</v>
      </c>
      <c r="C2443">
        <v>5940</v>
      </c>
      <c r="D2443" t="s">
        <v>2960</v>
      </c>
      <c r="E2443">
        <v>910</v>
      </c>
      <c r="F2443" t="s">
        <v>2966</v>
      </c>
    </row>
    <row r="2444" spans="1:6">
      <c r="A2444">
        <v>520</v>
      </c>
      <c r="B2444" t="s">
        <v>2773</v>
      </c>
      <c r="C2444">
        <v>5950</v>
      </c>
      <c r="D2444" t="s">
        <v>2967</v>
      </c>
      <c r="E2444">
        <v>10</v>
      </c>
      <c r="F2444" t="s">
        <v>2968</v>
      </c>
    </row>
    <row r="2445" spans="1:6">
      <c r="A2445">
        <v>520</v>
      </c>
      <c r="B2445" t="s">
        <v>2773</v>
      </c>
      <c r="C2445">
        <v>5950</v>
      </c>
      <c r="D2445" t="s">
        <v>2967</v>
      </c>
      <c r="E2445">
        <v>20</v>
      </c>
      <c r="F2445" t="s">
        <v>2969</v>
      </c>
    </row>
    <row r="2446" spans="1:6">
      <c r="A2446">
        <v>520</v>
      </c>
      <c r="B2446" t="s">
        <v>2773</v>
      </c>
      <c r="C2446">
        <v>5950</v>
      </c>
      <c r="D2446" t="s">
        <v>2967</v>
      </c>
      <c r="E2446">
        <v>30</v>
      </c>
      <c r="F2446" t="s">
        <v>2970</v>
      </c>
    </row>
    <row r="2447" spans="1:6">
      <c r="A2447">
        <v>520</v>
      </c>
      <c r="B2447" t="s">
        <v>2773</v>
      </c>
      <c r="C2447">
        <v>5950</v>
      </c>
      <c r="D2447" t="s">
        <v>2967</v>
      </c>
      <c r="E2447">
        <v>40</v>
      </c>
      <c r="F2447" t="s">
        <v>2971</v>
      </c>
    </row>
    <row r="2448" spans="1:6">
      <c r="A2448">
        <v>520</v>
      </c>
      <c r="B2448" t="s">
        <v>2773</v>
      </c>
      <c r="C2448">
        <v>5960</v>
      </c>
      <c r="D2448" t="s">
        <v>2972</v>
      </c>
      <c r="E2448">
        <v>10</v>
      </c>
      <c r="F2448" t="s">
        <v>2973</v>
      </c>
    </row>
    <row r="2449" spans="1:6">
      <c r="A2449">
        <v>520</v>
      </c>
      <c r="B2449" t="s">
        <v>2773</v>
      </c>
      <c r="C2449">
        <v>5960</v>
      </c>
      <c r="D2449" t="s">
        <v>2972</v>
      </c>
      <c r="E2449">
        <v>20</v>
      </c>
      <c r="F2449" t="s">
        <v>2974</v>
      </c>
    </row>
    <row r="2450" spans="1:6">
      <c r="A2450">
        <v>520</v>
      </c>
      <c r="B2450" t="s">
        <v>2773</v>
      </c>
      <c r="C2450">
        <v>5960</v>
      </c>
      <c r="D2450" t="s">
        <v>2972</v>
      </c>
      <c r="E2450">
        <v>30</v>
      </c>
      <c r="F2450" t="s">
        <v>2975</v>
      </c>
    </row>
    <row r="2451" spans="1:6">
      <c r="A2451">
        <v>520</v>
      </c>
      <c r="B2451" t="s">
        <v>2773</v>
      </c>
      <c r="C2451">
        <v>5960</v>
      </c>
      <c r="D2451" t="s">
        <v>2972</v>
      </c>
      <c r="E2451">
        <v>40</v>
      </c>
      <c r="F2451" t="s">
        <v>2976</v>
      </c>
    </row>
    <row r="2452" spans="1:6">
      <c r="A2452">
        <v>520</v>
      </c>
      <c r="B2452" t="s">
        <v>2773</v>
      </c>
      <c r="C2452">
        <v>5960</v>
      </c>
      <c r="D2452" t="s">
        <v>2972</v>
      </c>
      <c r="E2452">
        <v>50</v>
      </c>
      <c r="F2452" t="s">
        <v>2977</v>
      </c>
    </row>
    <row r="2453" spans="1:6">
      <c r="A2453">
        <v>520</v>
      </c>
      <c r="B2453" t="s">
        <v>2773</v>
      </c>
      <c r="C2453">
        <v>5960</v>
      </c>
      <c r="D2453" t="s">
        <v>2972</v>
      </c>
      <c r="E2453">
        <v>60</v>
      </c>
      <c r="F2453" t="s">
        <v>2978</v>
      </c>
    </row>
    <row r="2454" spans="1:6">
      <c r="A2454">
        <v>520</v>
      </c>
      <c r="B2454" t="s">
        <v>2773</v>
      </c>
      <c r="C2454">
        <v>5960</v>
      </c>
      <c r="D2454" t="s">
        <v>2972</v>
      </c>
      <c r="E2454">
        <v>100</v>
      </c>
      <c r="F2454" t="s">
        <v>2979</v>
      </c>
    </row>
    <row r="2455" spans="1:6">
      <c r="A2455">
        <v>520</v>
      </c>
      <c r="B2455" t="s">
        <v>2773</v>
      </c>
      <c r="C2455">
        <v>5960</v>
      </c>
      <c r="D2455" t="s">
        <v>2972</v>
      </c>
      <c r="E2455">
        <v>200</v>
      </c>
      <c r="F2455" t="s">
        <v>2980</v>
      </c>
    </row>
    <row r="2456" spans="1:6">
      <c r="A2456">
        <v>520</v>
      </c>
      <c r="B2456" t="s">
        <v>2773</v>
      </c>
      <c r="C2456">
        <v>5960</v>
      </c>
      <c r="D2456" t="s">
        <v>2972</v>
      </c>
      <c r="E2456">
        <v>300</v>
      </c>
      <c r="F2456" t="s">
        <v>2981</v>
      </c>
    </row>
    <row r="2457" spans="1:6">
      <c r="A2457">
        <v>520</v>
      </c>
      <c r="B2457" t="s">
        <v>2773</v>
      </c>
      <c r="C2457">
        <v>5960</v>
      </c>
      <c r="D2457" t="s">
        <v>2972</v>
      </c>
      <c r="E2457">
        <v>910</v>
      </c>
      <c r="F2457" t="s">
        <v>2982</v>
      </c>
    </row>
    <row r="2458" spans="1:6">
      <c r="A2458">
        <v>520</v>
      </c>
      <c r="B2458" t="s">
        <v>2773</v>
      </c>
      <c r="C2458">
        <v>5980</v>
      </c>
      <c r="D2458" t="s">
        <v>2983</v>
      </c>
      <c r="E2458">
        <v>50</v>
      </c>
      <c r="F2458" t="s">
        <v>2984</v>
      </c>
    </row>
    <row r="2459" spans="1:6">
      <c r="A2459">
        <v>520</v>
      </c>
      <c r="B2459" t="s">
        <v>2773</v>
      </c>
      <c r="C2459">
        <v>5980</v>
      </c>
      <c r="D2459" t="s">
        <v>2983</v>
      </c>
      <c r="E2459">
        <v>100</v>
      </c>
      <c r="F2459" t="s">
        <v>2985</v>
      </c>
    </row>
    <row r="2460" spans="1:6">
      <c r="A2460">
        <v>520</v>
      </c>
      <c r="B2460" t="s">
        <v>2773</v>
      </c>
      <c r="C2460">
        <v>5980</v>
      </c>
      <c r="D2460" t="s">
        <v>2983</v>
      </c>
      <c r="E2460">
        <v>150</v>
      </c>
      <c r="F2460" t="s">
        <v>2986</v>
      </c>
    </row>
    <row r="2461" spans="1:6">
      <c r="A2461">
        <v>520</v>
      </c>
      <c r="B2461" t="s">
        <v>2773</v>
      </c>
      <c r="C2461">
        <v>5980</v>
      </c>
      <c r="D2461" t="s">
        <v>2983</v>
      </c>
      <c r="E2461">
        <v>200</v>
      </c>
      <c r="F2461" t="s">
        <v>2987</v>
      </c>
    </row>
    <row r="2462" spans="1:6">
      <c r="A2462">
        <v>520</v>
      </c>
      <c r="B2462" t="s">
        <v>2773</v>
      </c>
      <c r="C2462">
        <v>5980</v>
      </c>
      <c r="D2462" t="s">
        <v>2983</v>
      </c>
      <c r="E2462">
        <v>205</v>
      </c>
      <c r="F2462" t="s">
        <v>2988</v>
      </c>
    </row>
    <row r="2463" spans="1:6">
      <c r="A2463">
        <v>520</v>
      </c>
      <c r="B2463" t="s">
        <v>2773</v>
      </c>
      <c r="C2463">
        <v>5980</v>
      </c>
      <c r="D2463" t="s">
        <v>2983</v>
      </c>
      <c r="E2463">
        <v>500</v>
      </c>
      <c r="F2463" t="s">
        <v>2989</v>
      </c>
    </row>
    <row r="2464" spans="1:6">
      <c r="A2464">
        <v>520</v>
      </c>
      <c r="B2464" t="s">
        <v>2773</v>
      </c>
      <c r="C2464">
        <v>6000</v>
      </c>
      <c r="D2464" t="s">
        <v>2990</v>
      </c>
      <c r="E2464">
        <v>50</v>
      </c>
      <c r="F2464" t="s">
        <v>2991</v>
      </c>
    </row>
    <row r="2465" spans="1:6">
      <c r="A2465">
        <v>520</v>
      </c>
      <c r="B2465" t="s">
        <v>2773</v>
      </c>
      <c r="C2465">
        <v>6000</v>
      </c>
      <c r="D2465" t="s">
        <v>2990</v>
      </c>
      <c r="E2465">
        <v>60</v>
      </c>
      <c r="F2465" t="s">
        <v>2992</v>
      </c>
    </row>
    <row r="2466" spans="1:6">
      <c r="A2466">
        <v>520</v>
      </c>
      <c r="B2466" t="s">
        <v>2773</v>
      </c>
      <c r="C2466">
        <v>6000</v>
      </c>
      <c r="D2466" t="s">
        <v>2990</v>
      </c>
      <c r="E2466">
        <v>100</v>
      </c>
      <c r="F2466" t="s">
        <v>2993</v>
      </c>
    </row>
    <row r="2467" spans="1:6">
      <c r="A2467">
        <v>520</v>
      </c>
      <c r="B2467" t="s">
        <v>2773</v>
      </c>
      <c r="C2467">
        <v>6000</v>
      </c>
      <c r="D2467" t="s">
        <v>2990</v>
      </c>
      <c r="E2467">
        <v>150</v>
      </c>
      <c r="F2467" t="s">
        <v>2994</v>
      </c>
    </row>
    <row r="2468" spans="1:6">
      <c r="A2468">
        <v>520</v>
      </c>
      <c r="B2468" t="s">
        <v>2773</v>
      </c>
      <c r="C2468">
        <v>6000</v>
      </c>
      <c r="D2468" t="s">
        <v>2990</v>
      </c>
      <c r="E2468">
        <v>500</v>
      </c>
      <c r="F2468" t="s">
        <v>2995</v>
      </c>
    </row>
    <row r="2469" spans="1:6">
      <c r="A2469">
        <v>520</v>
      </c>
      <c r="B2469" t="s">
        <v>2773</v>
      </c>
      <c r="C2469">
        <v>6000</v>
      </c>
      <c r="D2469" t="s">
        <v>2990</v>
      </c>
      <c r="E2469">
        <v>550</v>
      </c>
      <c r="F2469" t="s">
        <v>2996</v>
      </c>
    </row>
    <row r="2470" spans="1:6">
      <c r="A2470">
        <v>520</v>
      </c>
      <c r="B2470" t="s">
        <v>2773</v>
      </c>
      <c r="C2470">
        <v>6020</v>
      </c>
      <c r="D2470" t="s">
        <v>2997</v>
      </c>
      <c r="E2470">
        <v>50</v>
      </c>
      <c r="F2470" t="s">
        <v>2998</v>
      </c>
    </row>
    <row r="2471" spans="1:6">
      <c r="A2471">
        <v>520</v>
      </c>
      <c r="B2471" t="s">
        <v>2773</v>
      </c>
      <c r="C2471">
        <v>6020</v>
      </c>
      <c r="D2471" t="s">
        <v>2997</v>
      </c>
      <c r="E2471">
        <v>60</v>
      </c>
      <c r="F2471" t="s">
        <v>2999</v>
      </c>
    </row>
    <row r="2472" spans="1:6">
      <c r="A2472">
        <v>520</v>
      </c>
      <c r="B2472" t="s">
        <v>2773</v>
      </c>
      <c r="C2472">
        <v>6020</v>
      </c>
      <c r="D2472" t="s">
        <v>2997</v>
      </c>
      <c r="E2472">
        <v>100</v>
      </c>
      <c r="F2472" t="s">
        <v>3000</v>
      </c>
    </row>
    <row r="2473" spans="1:6">
      <c r="A2473">
        <v>520</v>
      </c>
      <c r="B2473" t="s">
        <v>2773</v>
      </c>
      <c r="C2473">
        <v>6020</v>
      </c>
      <c r="D2473" t="s">
        <v>2997</v>
      </c>
      <c r="E2473">
        <v>200</v>
      </c>
      <c r="F2473" t="s">
        <v>3001</v>
      </c>
    </row>
    <row r="2474" spans="1:6">
      <c r="A2474">
        <v>520</v>
      </c>
      <c r="B2474" t="s">
        <v>2773</v>
      </c>
      <c r="C2474">
        <v>6020</v>
      </c>
      <c r="D2474" t="s">
        <v>2997</v>
      </c>
      <c r="E2474">
        <v>500</v>
      </c>
      <c r="F2474" t="s">
        <v>3002</v>
      </c>
    </row>
    <row r="2475" spans="1:6">
      <c r="A2475">
        <v>520</v>
      </c>
      <c r="B2475" t="s">
        <v>2773</v>
      </c>
      <c r="C2475">
        <v>6020</v>
      </c>
      <c r="D2475" t="s">
        <v>2997</v>
      </c>
      <c r="E2475">
        <v>600</v>
      </c>
      <c r="F2475" t="s">
        <v>3003</v>
      </c>
    </row>
    <row r="2476" spans="1:6">
      <c r="A2476">
        <v>520</v>
      </c>
      <c r="B2476" t="s">
        <v>2773</v>
      </c>
      <c r="C2476">
        <v>6040</v>
      </c>
      <c r="D2476" t="s">
        <v>3004</v>
      </c>
      <c r="E2476">
        <v>100</v>
      </c>
      <c r="F2476" t="s">
        <v>3005</v>
      </c>
    </row>
    <row r="2477" spans="1:6">
      <c r="A2477">
        <v>520</v>
      </c>
      <c r="B2477" t="s">
        <v>2773</v>
      </c>
      <c r="C2477">
        <v>6040</v>
      </c>
      <c r="D2477" t="s">
        <v>3004</v>
      </c>
      <c r="E2477">
        <v>110</v>
      </c>
      <c r="F2477" t="s">
        <v>3006</v>
      </c>
    </row>
    <row r="2478" spans="1:6">
      <c r="A2478">
        <v>520</v>
      </c>
      <c r="B2478" t="s">
        <v>2773</v>
      </c>
      <c r="C2478">
        <v>6040</v>
      </c>
      <c r="D2478" t="s">
        <v>3004</v>
      </c>
      <c r="E2478">
        <v>120</v>
      </c>
      <c r="F2478" t="s">
        <v>3007</v>
      </c>
    </row>
    <row r="2479" spans="1:6">
      <c r="A2479">
        <v>520</v>
      </c>
      <c r="B2479" t="s">
        <v>2773</v>
      </c>
      <c r="C2479">
        <v>6040</v>
      </c>
      <c r="D2479" t="s">
        <v>3004</v>
      </c>
      <c r="E2479">
        <v>130</v>
      </c>
      <c r="F2479" t="s">
        <v>3008</v>
      </c>
    </row>
    <row r="2480" spans="1:6">
      <c r="A2480">
        <v>520</v>
      </c>
      <c r="B2480" t="s">
        <v>2773</v>
      </c>
      <c r="C2480">
        <v>6040</v>
      </c>
      <c r="D2480" t="s">
        <v>3004</v>
      </c>
      <c r="E2480">
        <v>140</v>
      </c>
      <c r="F2480" t="s">
        <v>3009</v>
      </c>
    </row>
    <row r="2481" spans="1:6">
      <c r="A2481">
        <v>520</v>
      </c>
      <c r="B2481" t="s">
        <v>2773</v>
      </c>
      <c r="C2481">
        <v>6040</v>
      </c>
      <c r="D2481" t="s">
        <v>3004</v>
      </c>
      <c r="E2481">
        <v>150</v>
      </c>
      <c r="F2481" t="s">
        <v>3010</v>
      </c>
    </row>
    <row r="2482" spans="1:6">
      <c r="A2482">
        <v>520</v>
      </c>
      <c r="B2482" t="s">
        <v>2773</v>
      </c>
      <c r="C2482">
        <v>6040</v>
      </c>
      <c r="D2482" t="s">
        <v>3004</v>
      </c>
      <c r="E2482">
        <v>160</v>
      </c>
      <c r="F2482" t="s">
        <v>3011</v>
      </c>
    </row>
    <row r="2483" spans="1:6">
      <c r="A2483">
        <v>520</v>
      </c>
      <c r="B2483" t="s">
        <v>2773</v>
      </c>
      <c r="C2483">
        <v>6040</v>
      </c>
      <c r="D2483" t="s">
        <v>3004</v>
      </c>
      <c r="E2483">
        <v>500</v>
      </c>
      <c r="F2483" t="s">
        <v>3012</v>
      </c>
    </row>
    <row r="2484" spans="1:6">
      <c r="A2484">
        <v>520</v>
      </c>
      <c r="B2484" t="s">
        <v>2773</v>
      </c>
      <c r="C2484">
        <v>6040</v>
      </c>
      <c r="D2484" t="s">
        <v>3004</v>
      </c>
      <c r="E2484">
        <v>910</v>
      </c>
      <c r="F2484" t="s">
        <v>3013</v>
      </c>
    </row>
    <row r="2485" spans="1:6">
      <c r="A2485">
        <v>520</v>
      </c>
      <c r="B2485" t="s">
        <v>2773</v>
      </c>
      <c r="C2485">
        <v>6060</v>
      </c>
      <c r="D2485" t="s">
        <v>3014</v>
      </c>
      <c r="E2485">
        <v>50</v>
      </c>
      <c r="F2485" t="s">
        <v>3015</v>
      </c>
    </row>
    <row r="2486" spans="1:6">
      <c r="A2486">
        <v>520</v>
      </c>
      <c r="B2486" t="s">
        <v>2773</v>
      </c>
      <c r="C2486">
        <v>6060</v>
      </c>
      <c r="D2486" t="s">
        <v>3014</v>
      </c>
      <c r="E2486">
        <v>500</v>
      </c>
      <c r="F2486" t="s">
        <v>3016</v>
      </c>
    </row>
    <row r="2487" spans="1:6">
      <c r="A2487">
        <v>520</v>
      </c>
      <c r="B2487" t="s">
        <v>2773</v>
      </c>
      <c r="C2487">
        <v>6080</v>
      </c>
      <c r="D2487" t="s">
        <v>3017</v>
      </c>
      <c r="E2487">
        <v>10</v>
      </c>
      <c r="F2487" t="s">
        <v>3018</v>
      </c>
    </row>
    <row r="2488" spans="1:6">
      <c r="A2488">
        <v>520</v>
      </c>
      <c r="B2488" t="s">
        <v>2773</v>
      </c>
      <c r="C2488">
        <v>6080</v>
      </c>
      <c r="D2488" t="s">
        <v>3017</v>
      </c>
      <c r="E2488">
        <v>20</v>
      </c>
      <c r="F2488" t="s">
        <v>3019</v>
      </c>
    </row>
    <row r="2489" spans="1:6">
      <c r="A2489">
        <v>520</v>
      </c>
      <c r="B2489" t="s">
        <v>2773</v>
      </c>
      <c r="C2489">
        <v>6080</v>
      </c>
      <c r="D2489" t="s">
        <v>3017</v>
      </c>
      <c r="E2489">
        <v>30</v>
      </c>
      <c r="F2489" t="s">
        <v>3020</v>
      </c>
    </row>
    <row r="2490" spans="1:6">
      <c r="A2490">
        <v>520</v>
      </c>
      <c r="B2490" t="s">
        <v>2773</v>
      </c>
      <c r="C2490">
        <v>6080</v>
      </c>
      <c r="D2490" t="s">
        <v>3017</v>
      </c>
      <c r="E2490">
        <v>40</v>
      </c>
      <c r="F2490" t="s">
        <v>3021</v>
      </c>
    </row>
    <row r="2491" spans="1:6">
      <c r="A2491">
        <v>520</v>
      </c>
      <c r="B2491" t="s">
        <v>2773</v>
      </c>
      <c r="C2491">
        <v>6080</v>
      </c>
      <c r="D2491" t="s">
        <v>3017</v>
      </c>
      <c r="E2491">
        <v>50</v>
      </c>
      <c r="F2491" t="s">
        <v>3022</v>
      </c>
    </row>
    <row r="2492" spans="1:6">
      <c r="A2492">
        <v>520</v>
      </c>
      <c r="B2492" t="s">
        <v>2773</v>
      </c>
      <c r="C2492">
        <v>6080</v>
      </c>
      <c r="D2492" t="s">
        <v>3017</v>
      </c>
      <c r="E2492">
        <v>60</v>
      </c>
      <c r="F2492" t="s">
        <v>3023</v>
      </c>
    </row>
    <row r="2493" spans="1:6">
      <c r="A2493">
        <v>520</v>
      </c>
      <c r="B2493" t="s">
        <v>2773</v>
      </c>
      <c r="C2493">
        <v>6080</v>
      </c>
      <c r="D2493" t="s">
        <v>3017</v>
      </c>
      <c r="E2493">
        <v>70</v>
      </c>
      <c r="F2493" t="s">
        <v>3024</v>
      </c>
    </row>
    <row r="2494" spans="1:6">
      <c r="A2494">
        <v>520</v>
      </c>
      <c r="B2494" t="s">
        <v>2773</v>
      </c>
      <c r="C2494">
        <v>6080</v>
      </c>
      <c r="D2494" t="s">
        <v>3017</v>
      </c>
      <c r="E2494">
        <v>80</v>
      </c>
      <c r="F2494" t="s">
        <v>3025</v>
      </c>
    </row>
    <row r="2495" spans="1:6">
      <c r="A2495">
        <v>520</v>
      </c>
      <c r="B2495" t="s">
        <v>2773</v>
      </c>
      <c r="C2495">
        <v>6080</v>
      </c>
      <c r="D2495" t="s">
        <v>3017</v>
      </c>
      <c r="E2495">
        <v>500</v>
      </c>
      <c r="F2495" t="s">
        <v>3026</v>
      </c>
    </row>
    <row r="2496" spans="1:6">
      <c r="A2496">
        <v>520</v>
      </c>
      <c r="B2496" t="s">
        <v>2773</v>
      </c>
      <c r="C2496">
        <v>6080</v>
      </c>
      <c r="D2496" t="s">
        <v>3017</v>
      </c>
      <c r="E2496">
        <v>510</v>
      </c>
      <c r="F2496" t="s">
        <v>3027</v>
      </c>
    </row>
    <row r="2497" spans="1:6">
      <c r="A2497">
        <v>520</v>
      </c>
      <c r="B2497" t="s">
        <v>2773</v>
      </c>
      <c r="C2497">
        <v>6080</v>
      </c>
      <c r="D2497" t="s">
        <v>3017</v>
      </c>
      <c r="E2497">
        <v>910</v>
      </c>
      <c r="F2497" t="s">
        <v>3028</v>
      </c>
    </row>
    <row r="2498" spans="1:6">
      <c r="A2498">
        <v>520</v>
      </c>
      <c r="B2498" t="s">
        <v>2773</v>
      </c>
      <c r="C2498">
        <v>6100</v>
      </c>
      <c r="D2498" t="s">
        <v>3029</v>
      </c>
      <c r="E2498">
        <v>100</v>
      </c>
      <c r="F2498" t="s">
        <v>3030</v>
      </c>
    </row>
    <row r="2499" spans="1:6">
      <c r="A2499">
        <v>520</v>
      </c>
      <c r="B2499" t="s">
        <v>2773</v>
      </c>
      <c r="C2499">
        <v>6100</v>
      </c>
      <c r="D2499" t="s">
        <v>3029</v>
      </c>
      <c r="E2499">
        <v>105</v>
      </c>
      <c r="F2499" t="s">
        <v>3031</v>
      </c>
    </row>
    <row r="2500" spans="1:6">
      <c r="A2500">
        <v>520</v>
      </c>
      <c r="B2500" t="s">
        <v>2773</v>
      </c>
      <c r="C2500">
        <v>6100</v>
      </c>
      <c r="D2500" t="s">
        <v>3029</v>
      </c>
      <c r="E2500">
        <v>110</v>
      </c>
      <c r="F2500" t="s">
        <v>3032</v>
      </c>
    </row>
    <row r="2501" spans="1:6">
      <c r="A2501">
        <v>520</v>
      </c>
      <c r="B2501" t="s">
        <v>2773</v>
      </c>
      <c r="C2501">
        <v>6100</v>
      </c>
      <c r="D2501" t="s">
        <v>3029</v>
      </c>
      <c r="E2501">
        <v>115</v>
      </c>
      <c r="F2501" t="s">
        <v>3033</v>
      </c>
    </row>
    <row r="2502" spans="1:6">
      <c r="A2502">
        <v>520</v>
      </c>
      <c r="B2502" t="s">
        <v>2773</v>
      </c>
      <c r="C2502">
        <v>6100</v>
      </c>
      <c r="D2502" t="s">
        <v>3029</v>
      </c>
      <c r="E2502">
        <v>500</v>
      </c>
      <c r="F2502" t="s">
        <v>3034</v>
      </c>
    </row>
    <row r="2503" spans="1:6">
      <c r="A2503">
        <v>520</v>
      </c>
      <c r="B2503" t="s">
        <v>2773</v>
      </c>
      <c r="C2503">
        <v>6100</v>
      </c>
      <c r="D2503" t="s">
        <v>3029</v>
      </c>
      <c r="E2503">
        <v>995</v>
      </c>
      <c r="F2503" t="s">
        <v>3035</v>
      </c>
    </row>
    <row r="2504" spans="1:6">
      <c r="A2504">
        <v>520</v>
      </c>
      <c r="B2504" t="s">
        <v>2773</v>
      </c>
      <c r="C2504">
        <v>6120</v>
      </c>
      <c r="D2504" t="s">
        <v>3036</v>
      </c>
      <c r="E2504">
        <v>10</v>
      </c>
      <c r="F2504" t="s">
        <v>3037</v>
      </c>
    </row>
    <row r="2505" spans="1:6">
      <c r="A2505">
        <v>520</v>
      </c>
      <c r="B2505" t="s">
        <v>2773</v>
      </c>
      <c r="C2505">
        <v>6120</v>
      </c>
      <c r="D2505" t="s">
        <v>3036</v>
      </c>
      <c r="E2505">
        <v>100</v>
      </c>
      <c r="F2505" t="s">
        <v>3038</v>
      </c>
    </row>
    <row r="2506" spans="1:6">
      <c r="A2506">
        <v>520</v>
      </c>
      <c r="B2506" t="s">
        <v>2773</v>
      </c>
      <c r="C2506">
        <v>6120</v>
      </c>
      <c r="D2506" t="s">
        <v>3036</v>
      </c>
      <c r="E2506">
        <v>110</v>
      </c>
      <c r="F2506" t="s">
        <v>3039</v>
      </c>
    </row>
    <row r="2507" spans="1:6">
      <c r="A2507">
        <v>520</v>
      </c>
      <c r="B2507" t="s">
        <v>2773</v>
      </c>
      <c r="C2507">
        <v>6120</v>
      </c>
      <c r="D2507" t="s">
        <v>3036</v>
      </c>
      <c r="E2507">
        <v>150</v>
      </c>
      <c r="F2507" t="s">
        <v>3040</v>
      </c>
    </row>
    <row r="2508" spans="1:6">
      <c r="A2508">
        <v>520</v>
      </c>
      <c r="B2508" t="s">
        <v>2773</v>
      </c>
      <c r="C2508">
        <v>6120</v>
      </c>
      <c r="D2508" t="s">
        <v>3036</v>
      </c>
      <c r="E2508">
        <v>200</v>
      </c>
      <c r="F2508" t="s">
        <v>3041</v>
      </c>
    </row>
    <row r="2509" spans="1:6">
      <c r="A2509">
        <v>520</v>
      </c>
      <c r="B2509" t="s">
        <v>2773</v>
      </c>
      <c r="C2509">
        <v>6120</v>
      </c>
      <c r="D2509" t="s">
        <v>3036</v>
      </c>
      <c r="E2509">
        <v>500</v>
      </c>
      <c r="F2509" t="s">
        <v>3042</v>
      </c>
    </row>
    <row r="2510" spans="1:6">
      <c r="A2510">
        <v>520</v>
      </c>
      <c r="B2510" t="s">
        <v>2773</v>
      </c>
      <c r="C2510">
        <v>6120</v>
      </c>
      <c r="D2510" t="s">
        <v>3036</v>
      </c>
      <c r="E2510">
        <v>510</v>
      </c>
      <c r="F2510" t="s">
        <v>3043</v>
      </c>
    </row>
    <row r="2511" spans="1:6">
      <c r="A2511">
        <v>520</v>
      </c>
      <c r="B2511" t="s">
        <v>2773</v>
      </c>
      <c r="C2511">
        <v>6140</v>
      </c>
      <c r="D2511" t="s">
        <v>3044</v>
      </c>
      <c r="E2511">
        <v>100</v>
      </c>
      <c r="F2511" t="s">
        <v>3045</v>
      </c>
    </row>
    <row r="2512" spans="1:6">
      <c r="A2512">
        <v>520</v>
      </c>
      <c r="B2512" t="s">
        <v>2773</v>
      </c>
      <c r="C2512">
        <v>6140</v>
      </c>
      <c r="D2512" t="s">
        <v>3044</v>
      </c>
      <c r="E2512">
        <v>120</v>
      </c>
      <c r="F2512" t="s">
        <v>3046</v>
      </c>
    </row>
    <row r="2513" spans="1:6">
      <c r="A2513">
        <v>520</v>
      </c>
      <c r="B2513" t="s">
        <v>2773</v>
      </c>
      <c r="C2513">
        <v>6140</v>
      </c>
      <c r="D2513" t="s">
        <v>3044</v>
      </c>
      <c r="E2513">
        <v>150</v>
      </c>
      <c r="F2513" t="s">
        <v>3047</v>
      </c>
    </row>
    <row r="2514" spans="1:6">
      <c r="A2514">
        <v>520</v>
      </c>
      <c r="B2514" t="s">
        <v>2773</v>
      </c>
      <c r="C2514">
        <v>6140</v>
      </c>
      <c r="D2514" t="s">
        <v>3044</v>
      </c>
      <c r="E2514">
        <v>160</v>
      </c>
      <c r="F2514" t="s">
        <v>3048</v>
      </c>
    </row>
    <row r="2515" spans="1:6">
      <c r="A2515">
        <v>520</v>
      </c>
      <c r="B2515" t="s">
        <v>2773</v>
      </c>
      <c r="C2515">
        <v>6140</v>
      </c>
      <c r="D2515" t="s">
        <v>3044</v>
      </c>
      <c r="E2515">
        <v>170</v>
      </c>
      <c r="F2515" t="s">
        <v>3049</v>
      </c>
    </row>
    <row r="2516" spans="1:6">
      <c r="A2516">
        <v>520</v>
      </c>
      <c r="B2516" t="s">
        <v>2773</v>
      </c>
      <c r="C2516">
        <v>6140</v>
      </c>
      <c r="D2516" t="s">
        <v>3044</v>
      </c>
      <c r="E2516">
        <v>180</v>
      </c>
      <c r="F2516" t="s">
        <v>3050</v>
      </c>
    </row>
    <row r="2517" spans="1:6">
      <c r="A2517">
        <v>520</v>
      </c>
      <c r="B2517" t="s">
        <v>2773</v>
      </c>
      <c r="C2517">
        <v>6140</v>
      </c>
      <c r="D2517" t="s">
        <v>3044</v>
      </c>
      <c r="E2517">
        <v>190</v>
      </c>
      <c r="F2517" t="s">
        <v>3051</v>
      </c>
    </row>
    <row r="2518" spans="1:6">
      <c r="A2518">
        <v>520</v>
      </c>
      <c r="B2518" t="s">
        <v>2773</v>
      </c>
      <c r="C2518">
        <v>6140</v>
      </c>
      <c r="D2518" t="s">
        <v>3044</v>
      </c>
      <c r="E2518">
        <v>200</v>
      </c>
      <c r="F2518" t="s">
        <v>3052</v>
      </c>
    </row>
    <row r="2519" spans="1:6">
      <c r="A2519">
        <v>520</v>
      </c>
      <c r="B2519" t="s">
        <v>2773</v>
      </c>
      <c r="C2519">
        <v>6140</v>
      </c>
      <c r="D2519" t="s">
        <v>3044</v>
      </c>
      <c r="E2519">
        <v>210</v>
      </c>
      <c r="F2519" t="s">
        <v>3053</v>
      </c>
    </row>
    <row r="2520" spans="1:6">
      <c r="A2520">
        <v>520</v>
      </c>
      <c r="B2520" t="s">
        <v>2773</v>
      </c>
      <c r="C2520">
        <v>6140</v>
      </c>
      <c r="D2520" t="s">
        <v>3044</v>
      </c>
      <c r="E2520">
        <v>500</v>
      </c>
      <c r="F2520" t="s">
        <v>3054</v>
      </c>
    </row>
    <row r="2521" spans="1:6">
      <c r="A2521">
        <v>520</v>
      </c>
      <c r="B2521" t="s">
        <v>2773</v>
      </c>
      <c r="C2521">
        <v>6160</v>
      </c>
      <c r="D2521" t="s">
        <v>3055</v>
      </c>
      <c r="E2521">
        <v>20</v>
      </c>
      <c r="F2521" t="s">
        <v>3056</v>
      </c>
    </row>
    <row r="2522" spans="1:6">
      <c r="A2522">
        <v>520</v>
      </c>
      <c r="B2522" t="s">
        <v>2773</v>
      </c>
      <c r="C2522">
        <v>6160</v>
      </c>
      <c r="D2522" t="s">
        <v>3055</v>
      </c>
      <c r="E2522">
        <v>50</v>
      </c>
      <c r="F2522" t="s">
        <v>3057</v>
      </c>
    </row>
    <row r="2523" spans="1:6">
      <c r="A2523">
        <v>520</v>
      </c>
      <c r="B2523" t="s">
        <v>2773</v>
      </c>
      <c r="C2523">
        <v>6160</v>
      </c>
      <c r="D2523" t="s">
        <v>3055</v>
      </c>
      <c r="E2523">
        <v>75</v>
      </c>
      <c r="F2523" t="s">
        <v>3058</v>
      </c>
    </row>
    <row r="2524" spans="1:6">
      <c r="A2524">
        <v>520</v>
      </c>
      <c r="B2524" t="s">
        <v>2773</v>
      </c>
      <c r="C2524">
        <v>6160</v>
      </c>
      <c r="D2524" t="s">
        <v>3055</v>
      </c>
      <c r="E2524">
        <v>100</v>
      </c>
      <c r="F2524" t="s">
        <v>3059</v>
      </c>
    </row>
    <row r="2525" spans="1:6">
      <c r="A2525">
        <v>520</v>
      </c>
      <c r="B2525" t="s">
        <v>2773</v>
      </c>
      <c r="C2525">
        <v>6160</v>
      </c>
      <c r="D2525" t="s">
        <v>3055</v>
      </c>
      <c r="E2525">
        <v>150</v>
      </c>
      <c r="F2525" t="s">
        <v>3060</v>
      </c>
    </row>
    <row r="2526" spans="1:6">
      <c r="A2526">
        <v>520</v>
      </c>
      <c r="B2526" t="s">
        <v>2773</v>
      </c>
      <c r="C2526">
        <v>6160</v>
      </c>
      <c r="D2526" t="s">
        <v>3055</v>
      </c>
      <c r="E2526">
        <v>200</v>
      </c>
      <c r="F2526" t="s">
        <v>3061</v>
      </c>
    </row>
    <row r="2527" spans="1:6">
      <c r="A2527">
        <v>520</v>
      </c>
      <c r="B2527" t="s">
        <v>2773</v>
      </c>
      <c r="C2527">
        <v>6160</v>
      </c>
      <c r="D2527" t="s">
        <v>3055</v>
      </c>
      <c r="E2527">
        <v>210</v>
      </c>
      <c r="F2527" t="s">
        <v>3062</v>
      </c>
    </row>
    <row r="2528" spans="1:6">
      <c r="A2528">
        <v>520</v>
      </c>
      <c r="B2528" t="s">
        <v>2773</v>
      </c>
      <c r="C2528">
        <v>6160</v>
      </c>
      <c r="D2528" t="s">
        <v>3055</v>
      </c>
      <c r="E2528">
        <v>250</v>
      </c>
      <c r="F2528" t="s">
        <v>3063</v>
      </c>
    </row>
    <row r="2529" spans="1:6">
      <c r="A2529">
        <v>520</v>
      </c>
      <c r="B2529" t="s">
        <v>2773</v>
      </c>
      <c r="C2529">
        <v>6160</v>
      </c>
      <c r="D2529" t="s">
        <v>3055</v>
      </c>
      <c r="E2529">
        <v>300</v>
      </c>
      <c r="F2529" t="s">
        <v>3064</v>
      </c>
    </row>
    <row r="2530" spans="1:6">
      <c r="A2530">
        <v>520</v>
      </c>
      <c r="B2530" t="s">
        <v>2773</v>
      </c>
      <c r="C2530">
        <v>6160</v>
      </c>
      <c r="D2530" t="s">
        <v>3055</v>
      </c>
      <c r="E2530">
        <v>350</v>
      </c>
      <c r="F2530" t="s">
        <v>3065</v>
      </c>
    </row>
    <row r="2531" spans="1:6">
      <c r="A2531">
        <v>520</v>
      </c>
      <c r="B2531" t="s">
        <v>2773</v>
      </c>
      <c r="C2531">
        <v>6160</v>
      </c>
      <c r="D2531" t="s">
        <v>3055</v>
      </c>
      <c r="E2531">
        <v>400</v>
      </c>
      <c r="F2531" t="s">
        <v>3066</v>
      </c>
    </row>
    <row r="2532" spans="1:6">
      <c r="A2532">
        <v>520</v>
      </c>
      <c r="B2532" t="s">
        <v>2773</v>
      </c>
      <c r="C2532">
        <v>6160</v>
      </c>
      <c r="D2532" t="s">
        <v>3055</v>
      </c>
      <c r="E2532">
        <v>450</v>
      </c>
      <c r="F2532" t="s">
        <v>3067</v>
      </c>
    </row>
    <row r="2533" spans="1:6">
      <c r="A2533">
        <v>520</v>
      </c>
      <c r="B2533" t="s">
        <v>2773</v>
      </c>
      <c r="C2533">
        <v>6160</v>
      </c>
      <c r="D2533" t="s">
        <v>3055</v>
      </c>
      <c r="E2533">
        <v>500</v>
      </c>
      <c r="F2533" t="s">
        <v>3068</v>
      </c>
    </row>
    <row r="2534" spans="1:6">
      <c r="A2534">
        <v>520</v>
      </c>
      <c r="B2534" t="s">
        <v>2773</v>
      </c>
      <c r="C2534">
        <v>6160</v>
      </c>
      <c r="D2534" t="s">
        <v>3055</v>
      </c>
      <c r="E2534">
        <v>550</v>
      </c>
      <c r="F2534" t="s">
        <v>3069</v>
      </c>
    </row>
    <row r="2535" spans="1:6">
      <c r="A2535">
        <v>520</v>
      </c>
      <c r="B2535" t="s">
        <v>2773</v>
      </c>
      <c r="C2535">
        <v>6180</v>
      </c>
      <c r="D2535" t="s">
        <v>3070</v>
      </c>
      <c r="E2535">
        <v>40</v>
      </c>
      <c r="F2535" t="s">
        <v>3071</v>
      </c>
    </row>
    <row r="2536" spans="1:6">
      <c r="A2536">
        <v>520</v>
      </c>
      <c r="B2536" t="s">
        <v>2773</v>
      </c>
      <c r="C2536">
        <v>6180</v>
      </c>
      <c r="D2536" t="s">
        <v>3070</v>
      </c>
      <c r="E2536">
        <v>50</v>
      </c>
      <c r="F2536" t="s">
        <v>3072</v>
      </c>
    </row>
    <row r="2537" spans="1:6">
      <c r="A2537">
        <v>520</v>
      </c>
      <c r="B2537" t="s">
        <v>2773</v>
      </c>
      <c r="C2537">
        <v>6180</v>
      </c>
      <c r="D2537" t="s">
        <v>3070</v>
      </c>
      <c r="E2537">
        <v>70</v>
      </c>
      <c r="F2537" t="s">
        <v>3073</v>
      </c>
    </row>
    <row r="2538" spans="1:6">
      <c r="A2538">
        <v>520</v>
      </c>
      <c r="B2538" t="s">
        <v>2773</v>
      </c>
      <c r="C2538">
        <v>6180</v>
      </c>
      <c r="D2538" t="s">
        <v>3070</v>
      </c>
      <c r="E2538">
        <v>80</v>
      </c>
      <c r="F2538" t="s">
        <v>3074</v>
      </c>
    </row>
    <row r="2539" spans="1:6">
      <c r="A2539">
        <v>520</v>
      </c>
      <c r="B2539" t="s">
        <v>2773</v>
      </c>
      <c r="C2539">
        <v>6180</v>
      </c>
      <c r="D2539" t="s">
        <v>3070</v>
      </c>
      <c r="E2539">
        <v>100</v>
      </c>
      <c r="F2539" t="s">
        <v>3075</v>
      </c>
    </row>
    <row r="2540" spans="1:6">
      <c r="A2540">
        <v>520</v>
      </c>
      <c r="B2540" t="s">
        <v>2773</v>
      </c>
      <c r="C2540">
        <v>6180</v>
      </c>
      <c r="D2540" t="s">
        <v>3070</v>
      </c>
      <c r="E2540">
        <v>120</v>
      </c>
      <c r="F2540" t="s">
        <v>3076</v>
      </c>
    </row>
    <row r="2541" spans="1:6">
      <c r="A2541">
        <v>520</v>
      </c>
      <c r="B2541" t="s">
        <v>2773</v>
      </c>
      <c r="C2541">
        <v>6180</v>
      </c>
      <c r="D2541" t="s">
        <v>3070</v>
      </c>
      <c r="E2541">
        <v>150</v>
      </c>
      <c r="F2541" t="s">
        <v>3077</v>
      </c>
    </row>
    <row r="2542" spans="1:6">
      <c r="A2542">
        <v>520</v>
      </c>
      <c r="B2542" t="s">
        <v>2773</v>
      </c>
      <c r="C2542">
        <v>6180</v>
      </c>
      <c r="D2542" t="s">
        <v>3070</v>
      </c>
      <c r="E2542">
        <v>160</v>
      </c>
      <c r="F2542" t="s">
        <v>3078</v>
      </c>
    </row>
    <row r="2543" spans="1:6">
      <c r="A2543">
        <v>520</v>
      </c>
      <c r="B2543" t="s">
        <v>2773</v>
      </c>
      <c r="C2543">
        <v>6180</v>
      </c>
      <c r="D2543" t="s">
        <v>3070</v>
      </c>
      <c r="E2543">
        <v>165</v>
      </c>
      <c r="F2543" t="s">
        <v>3079</v>
      </c>
    </row>
    <row r="2544" spans="1:6">
      <c r="A2544">
        <v>520</v>
      </c>
      <c r="B2544" t="s">
        <v>2773</v>
      </c>
      <c r="C2544">
        <v>6180</v>
      </c>
      <c r="D2544" t="s">
        <v>3070</v>
      </c>
      <c r="E2544">
        <v>170</v>
      </c>
      <c r="F2544" t="s">
        <v>3080</v>
      </c>
    </row>
    <row r="2545" spans="1:6">
      <c r="A2545">
        <v>520</v>
      </c>
      <c r="B2545" t="s">
        <v>2773</v>
      </c>
      <c r="C2545">
        <v>6180</v>
      </c>
      <c r="D2545" t="s">
        <v>3070</v>
      </c>
      <c r="E2545">
        <v>180</v>
      </c>
      <c r="F2545" t="s">
        <v>3081</v>
      </c>
    </row>
    <row r="2546" spans="1:6">
      <c r="A2546">
        <v>520</v>
      </c>
      <c r="B2546" t="s">
        <v>2773</v>
      </c>
      <c r="C2546">
        <v>6180</v>
      </c>
      <c r="D2546" t="s">
        <v>3070</v>
      </c>
      <c r="E2546">
        <v>190</v>
      </c>
      <c r="F2546" t="s">
        <v>3082</v>
      </c>
    </row>
    <row r="2547" spans="1:6">
      <c r="A2547">
        <v>520</v>
      </c>
      <c r="B2547" t="s">
        <v>2773</v>
      </c>
      <c r="C2547">
        <v>6180</v>
      </c>
      <c r="D2547" t="s">
        <v>3070</v>
      </c>
      <c r="E2547">
        <v>200</v>
      </c>
      <c r="F2547" t="s">
        <v>3083</v>
      </c>
    </row>
    <row r="2548" spans="1:6">
      <c r="A2548">
        <v>520</v>
      </c>
      <c r="B2548" t="s">
        <v>2773</v>
      </c>
      <c r="C2548">
        <v>6180</v>
      </c>
      <c r="D2548" t="s">
        <v>3070</v>
      </c>
      <c r="E2548">
        <v>500</v>
      </c>
      <c r="F2548" t="s">
        <v>3084</v>
      </c>
    </row>
    <row r="2549" spans="1:6">
      <c r="A2549">
        <v>520</v>
      </c>
      <c r="B2549" t="s">
        <v>2773</v>
      </c>
      <c r="C2549">
        <v>6200</v>
      </c>
      <c r="D2549" t="s">
        <v>3085</v>
      </c>
      <c r="E2549">
        <v>100</v>
      </c>
      <c r="F2549" t="s">
        <v>3086</v>
      </c>
    </row>
    <row r="2550" spans="1:6">
      <c r="A2550">
        <v>520</v>
      </c>
      <c r="B2550" t="s">
        <v>2773</v>
      </c>
      <c r="C2550">
        <v>6200</v>
      </c>
      <c r="D2550" t="s">
        <v>3085</v>
      </c>
      <c r="E2550">
        <v>200</v>
      </c>
      <c r="F2550" t="s">
        <v>3087</v>
      </c>
    </row>
    <row r="2551" spans="1:6">
      <c r="A2551">
        <v>520</v>
      </c>
      <c r="B2551" t="s">
        <v>2773</v>
      </c>
      <c r="C2551">
        <v>6200</v>
      </c>
      <c r="D2551" t="s">
        <v>3085</v>
      </c>
      <c r="E2551">
        <v>300</v>
      </c>
      <c r="F2551" t="s">
        <v>3088</v>
      </c>
    </row>
    <row r="2552" spans="1:6">
      <c r="A2552">
        <v>520</v>
      </c>
      <c r="B2552" t="s">
        <v>2773</v>
      </c>
      <c r="C2552">
        <v>6200</v>
      </c>
      <c r="D2552" t="s">
        <v>3085</v>
      </c>
      <c r="E2552">
        <v>400</v>
      </c>
      <c r="F2552" t="s">
        <v>3089</v>
      </c>
    </row>
    <row r="2553" spans="1:6">
      <c r="A2553">
        <v>520</v>
      </c>
      <c r="B2553" t="s">
        <v>2773</v>
      </c>
      <c r="C2553">
        <v>6200</v>
      </c>
      <c r="D2553" t="s">
        <v>3085</v>
      </c>
      <c r="E2553">
        <v>500</v>
      </c>
      <c r="F2553" t="s">
        <v>3090</v>
      </c>
    </row>
    <row r="2554" spans="1:6">
      <c r="A2554">
        <v>520</v>
      </c>
      <c r="B2554" t="s">
        <v>2773</v>
      </c>
      <c r="C2554">
        <v>6220</v>
      </c>
      <c r="D2554" t="s">
        <v>3091</v>
      </c>
      <c r="E2554">
        <v>100</v>
      </c>
      <c r="F2554" t="s">
        <v>3092</v>
      </c>
    </row>
    <row r="2555" spans="1:6">
      <c r="A2555">
        <v>520</v>
      </c>
      <c r="B2555" t="s">
        <v>2773</v>
      </c>
      <c r="C2555">
        <v>6220</v>
      </c>
      <c r="D2555" t="s">
        <v>3091</v>
      </c>
      <c r="E2555">
        <v>110</v>
      </c>
      <c r="F2555" t="s">
        <v>3093</v>
      </c>
    </row>
    <row r="2556" spans="1:6">
      <c r="A2556">
        <v>520</v>
      </c>
      <c r="B2556" t="s">
        <v>2773</v>
      </c>
      <c r="C2556">
        <v>6220</v>
      </c>
      <c r="D2556" t="s">
        <v>3091</v>
      </c>
      <c r="E2556">
        <v>120</v>
      </c>
      <c r="F2556" t="s">
        <v>3094</v>
      </c>
    </row>
    <row r="2557" spans="1:6">
      <c r="A2557">
        <v>520</v>
      </c>
      <c r="B2557" t="s">
        <v>2773</v>
      </c>
      <c r="C2557">
        <v>6220</v>
      </c>
      <c r="D2557" t="s">
        <v>3091</v>
      </c>
      <c r="E2557">
        <v>130</v>
      </c>
      <c r="F2557" t="s">
        <v>3095</v>
      </c>
    </row>
    <row r="2558" spans="1:6">
      <c r="A2558">
        <v>520</v>
      </c>
      <c r="B2558" t="s">
        <v>2773</v>
      </c>
      <c r="C2558">
        <v>6220</v>
      </c>
      <c r="D2558" t="s">
        <v>3091</v>
      </c>
      <c r="E2558">
        <v>140</v>
      </c>
      <c r="F2558" t="s">
        <v>3096</v>
      </c>
    </row>
    <row r="2559" spans="1:6">
      <c r="A2559">
        <v>520</v>
      </c>
      <c r="B2559" t="s">
        <v>2773</v>
      </c>
      <c r="C2559">
        <v>6220</v>
      </c>
      <c r="D2559" t="s">
        <v>3091</v>
      </c>
      <c r="E2559">
        <v>150</v>
      </c>
      <c r="F2559" t="s">
        <v>3097</v>
      </c>
    </row>
    <row r="2560" spans="1:6">
      <c r="A2560">
        <v>520</v>
      </c>
      <c r="B2560" t="s">
        <v>2773</v>
      </c>
      <c r="C2560">
        <v>6220</v>
      </c>
      <c r="D2560" t="s">
        <v>3091</v>
      </c>
      <c r="E2560">
        <v>500</v>
      </c>
      <c r="F2560" t="s">
        <v>3098</v>
      </c>
    </row>
    <row r="2561" spans="1:6">
      <c r="A2561">
        <v>520</v>
      </c>
      <c r="B2561" t="s">
        <v>2773</v>
      </c>
      <c r="C2561">
        <v>6240</v>
      </c>
      <c r="D2561" t="s">
        <v>2825</v>
      </c>
      <c r="E2561">
        <v>100</v>
      </c>
      <c r="F2561" t="s">
        <v>3099</v>
      </c>
    </row>
    <row r="2562" spans="1:6">
      <c r="A2562">
        <v>520</v>
      </c>
      <c r="B2562" t="s">
        <v>2773</v>
      </c>
      <c r="C2562">
        <v>6240</v>
      </c>
      <c r="D2562" t="s">
        <v>2825</v>
      </c>
      <c r="E2562">
        <v>101</v>
      </c>
      <c r="F2562" t="s">
        <v>3100</v>
      </c>
    </row>
    <row r="2563" spans="1:6">
      <c r="A2563">
        <v>520</v>
      </c>
      <c r="B2563" t="s">
        <v>2773</v>
      </c>
      <c r="C2563">
        <v>6240</v>
      </c>
      <c r="D2563" t="s">
        <v>2825</v>
      </c>
      <c r="E2563">
        <v>110</v>
      </c>
      <c r="F2563" t="s">
        <v>3101</v>
      </c>
    </row>
    <row r="2564" spans="1:6">
      <c r="A2564">
        <v>520</v>
      </c>
      <c r="B2564" t="s">
        <v>2773</v>
      </c>
      <c r="C2564">
        <v>6240</v>
      </c>
      <c r="D2564" t="s">
        <v>2825</v>
      </c>
      <c r="E2564">
        <v>111</v>
      </c>
      <c r="F2564" t="s">
        <v>3102</v>
      </c>
    </row>
    <row r="2565" spans="1:6">
      <c r="A2565">
        <v>520</v>
      </c>
      <c r="B2565" t="s">
        <v>2773</v>
      </c>
      <c r="C2565">
        <v>6240</v>
      </c>
      <c r="D2565" t="s">
        <v>2825</v>
      </c>
      <c r="E2565">
        <v>120</v>
      </c>
      <c r="F2565" t="s">
        <v>3103</v>
      </c>
    </row>
    <row r="2566" spans="1:6">
      <c r="A2566">
        <v>520</v>
      </c>
      <c r="B2566" t="s">
        <v>2773</v>
      </c>
      <c r="C2566">
        <v>6240</v>
      </c>
      <c r="D2566" t="s">
        <v>2825</v>
      </c>
      <c r="E2566">
        <v>121</v>
      </c>
      <c r="F2566" t="s">
        <v>3104</v>
      </c>
    </row>
    <row r="2567" spans="1:6">
      <c r="A2567">
        <v>520</v>
      </c>
      <c r="B2567" t="s">
        <v>2773</v>
      </c>
      <c r="C2567">
        <v>6240</v>
      </c>
      <c r="D2567" t="s">
        <v>2825</v>
      </c>
      <c r="E2567">
        <v>125</v>
      </c>
      <c r="F2567" t="s">
        <v>3105</v>
      </c>
    </row>
    <row r="2568" spans="1:6">
      <c r="A2568">
        <v>520</v>
      </c>
      <c r="B2568" t="s">
        <v>2773</v>
      </c>
      <c r="C2568">
        <v>6240</v>
      </c>
      <c r="D2568" t="s">
        <v>2825</v>
      </c>
      <c r="E2568">
        <v>150</v>
      </c>
      <c r="F2568" t="s">
        <v>3106</v>
      </c>
    </row>
    <row r="2569" spans="1:6">
      <c r="A2569">
        <v>520</v>
      </c>
      <c r="B2569" t="s">
        <v>2773</v>
      </c>
      <c r="C2569">
        <v>6240</v>
      </c>
      <c r="D2569" t="s">
        <v>2825</v>
      </c>
      <c r="E2569">
        <v>151</v>
      </c>
      <c r="F2569" t="s">
        <v>3107</v>
      </c>
    </row>
    <row r="2570" spans="1:6">
      <c r="A2570">
        <v>520</v>
      </c>
      <c r="B2570" t="s">
        <v>2773</v>
      </c>
      <c r="C2570">
        <v>6240</v>
      </c>
      <c r="D2570" t="s">
        <v>2825</v>
      </c>
      <c r="E2570">
        <v>152</v>
      </c>
      <c r="F2570" t="s">
        <v>3108</v>
      </c>
    </row>
    <row r="2571" spans="1:6">
      <c r="A2571">
        <v>520</v>
      </c>
      <c r="B2571" t="s">
        <v>2773</v>
      </c>
      <c r="C2571">
        <v>6240</v>
      </c>
      <c r="D2571" t="s">
        <v>2825</v>
      </c>
      <c r="E2571">
        <v>154</v>
      </c>
      <c r="F2571" t="s">
        <v>3109</v>
      </c>
    </row>
    <row r="2572" spans="1:6">
      <c r="A2572">
        <v>520</v>
      </c>
      <c r="B2572" t="s">
        <v>2773</v>
      </c>
      <c r="C2572">
        <v>6240</v>
      </c>
      <c r="D2572" t="s">
        <v>2825</v>
      </c>
      <c r="E2572">
        <v>155</v>
      </c>
      <c r="F2572" t="s">
        <v>3110</v>
      </c>
    </row>
    <row r="2573" spans="1:6">
      <c r="A2573">
        <v>520</v>
      </c>
      <c r="B2573" t="s">
        <v>2773</v>
      </c>
      <c r="C2573">
        <v>6240</v>
      </c>
      <c r="D2573" t="s">
        <v>2825</v>
      </c>
      <c r="E2573">
        <v>160</v>
      </c>
      <c r="F2573" t="s">
        <v>3111</v>
      </c>
    </row>
    <row r="2574" spans="1:6">
      <c r="A2574">
        <v>520</v>
      </c>
      <c r="B2574" t="s">
        <v>2773</v>
      </c>
      <c r="C2574">
        <v>6240</v>
      </c>
      <c r="D2574" t="s">
        <v>2825</v>
      </c>
      <c r="E2574">
        <v>170</v>
      </c>
      <c r="F2574" t="s">
        <v>3112</v>
      </c>
    </row>
    <row r="2575" spans="1:6">
      <c r="A2575">
        <v>520</v>
      </c>
      <c r="B2575" t="s">
        <v>2773</v>
      </c>
      <c r="C2575">
        <v>6240</v>
      </c>
      <c r="D2575" t="s">
        <v>2825</v>
      </c>
      <c r="E2575">
        <v>199</v>
      </c>
      <c r="F2575" t="s">
        <v>3113</v>
      </c>
    </row>
    <row r="2576" spans="1:6">
      <c r="A2576">
        <v>520</v>
      </c>
      <c r="B2576" t="s">
        <v>2773</v>
      </c>
      <c r="C2576">
        <v>6240</v>
      </c>
      <c r="D2576" t="s">
        <v>2825</v>
      </c>
      <c r="E2576">
        <v>200</v>
      </c>
      <c r="F2576" t="s">
        <v>3114</v>
      </c>
    </row>
    <row r="2577" spans="1:6">
      <c r="A2577">
        <v>520</v>
      </c>
      <c r="B2577" t="s">
        <v>2773</v>
      </c>
      <c r="C2577">
        <v>6240</v>
      </c>
      <c r="D2577" t="s">
        <v>2825</v>
      </c>
      <c r="E2577">
        <v>210</v>
      </c>
      <c r="F2577" t="s">
        <v>3115</v>
      </c>
    </row>
    <row r="2578" spans="1:6">
      <c r="A2578">
        <v>520</v>
      </c>
      <c r="B2578" t="s">
        <v>2773</v>
      </c>
      <c r="C2578">
        <v>6240</v>
      </c>
      <c r="D2578" t="s">
        <v>2825</v>
      </c>
      <c r="E2578">
        <v>220</v>
      </c>
      <c r="F2578" t="s">
        <v>3116</v>
      </c>
    </row>
    <row r="2579" spans="1:6">
      <c r="A2579">
        <v>520</v>
      </c>
      <c r="B2579" t="s">
        <v>2773</v>
      </c>
      <c r="C2579">
        <v>6240</v>
      </c>
      <c r="D2579" t="s">
        <v>2825</v>
      </c>
      <c r="E2579">
        <v>249</v>
      </c>
      <c r="F2579" t="s">
        <v>3117</v>
      </c>
    </row>
    <row r="2580" spans="1:6">
      <c r="A2580">
        <v>520</v>
      </c>
      <c r="B2580" t="s">
        <v>2773</v>
      </c>
      <c r="C2580">
        <v>6240</v>
      </c>
      <c r="D2580" t="s">
        <v>2825</v>
      </c>
      <c r="E2580">
        <v>250</v>
      </c>
      <c r="F2580" t="s">
        <v>3118</v>
      </c>
    </row>
    <row r="2581" spans="1:6">
      <c r="A2581">
        <v>520</v>
      </c>
      <c r="B2581" t="s">
        <v>2773</v>
      </c>
      <c r="C2581">
        <v>6240</v>
      </c>
      <c r="D2581" t="s">
        <v>2825</v>
      </c>
      <c r="E2581">
        <v>252</v>
      </c>
      <c r="F2581" t="s">
        <v>3119</v>
      </c>
    </row>
    <row r="2582" spans="1:6">
      <c r="A2582">
        <v>520</v>
      </c>
      <c r="B2582" t="s">
        <v>2773</v>
      </c>
      <c r="C2582">
        <v>6240</v>
      </c>
      <c r="D2582" t="s">
        <v>2825</v>
      </c>
      <c r="E2582">
        <v>255</v>
      </c>
      <c r="F2582" t="s">
        <v>3120</v>
      </c>
    </row>
    <row r="2583" spans="1:6">
      <c r="A2583">
        <v>520</v>
      </c>
      <c r="B2583" t="s">
        <v>2773</v>
      </c>
      <c r="C2583">
        <v>6240</v>
      </c>
      <c r="D2583" t="s">
        <v>2825</v>
      </c>
      <c r="E2583">
        <v>260</v>
      </c>
      <c r="F2583" t="s">
        <v>3121</v>
      </c>
    </row>
    <row r="2584" spans="1:6">
      <c r="A2584">
        <v>520</v>
      </c>
      <c r="B2584" t="s">
        <v>2773</v>
      </c>
      <c r="C2584">
        <v>6240</v>
      </c>
      <c r="D2584" t="s">
        <v>2825</v>
      </c>
      <c r="E2584">
        <v>262</v>
      </c>
      <c r="F2584" t="s">
        <v>3122</v>
      </c>
    </row>
    <row r="2585" spans="1:6">
      <c r="A2585">
        <v>520</v>
      </c>
      <c r="B2585" t="s">
        <v>2773</v>
      </c>
      <c r="C2585">
        <v>6240</v>
      </c>
      <c r="D2585" t="s">
        <v>2825</v>
      </c>
      <c r="E2585">
        <v>265</v>
      </c>
      <c r="F2585" t="s">
        <v>3123</v>
      </c>
    </row>
    <row r="2586" spans="1:6">
      <c r="A2586">
        <v>520</v>
      </c>
      <c r="B2586" t="s">
        <v>2773</v>
      </c>
      <c r="C2586">
        <v>6240</v>
      </c>
      <c r="D2586" t="s">
        <v>2825</v>
      </c>
      <c r="E2586">
        <v>266</v>
      </c>
      <c r="F2586" t="s">
        <v>3124</v>
      </c>
    </row>
    <row r="2587" spans="1:6">
      <c r="A2587">
        <v>520</v>
      </c>
      <c r="B2587" t="s">
        <v>2773</v>
      </c>
      <c r="C2587">
        <v>6240</v>
      </c>
      <c r="D2587" t="s">
        <v>2825</v>
      </c>
      <c r="E2587">
        <v>270</v>
      </c>
      <c r="F2587" t="s">
        <v>3125</v>
      </c>
    </row>
    <row r="2588" spans="1:6">
      <c r="A2588">
        <v>520</v>
      </c>
      <c r="B2588" t="s">
        <v>2773</v>
      </c>
      <c r="C2588">
        <v>6240</v>
      </c>
      <c r="D2588" t="s">
        <v>2825</v>
      </c>
      <c r="E2588">
        <v>275</v>
      </c>
      <c r="F2588" t="s">
        <v>3126</v>
      </c>
    </row>
    <row r="2589" spans="1:6">
      <c r="A2589">
        <v>520</v>
      </c>
      <c r="B2589" t="s">
        <v>2773</v>
      </c>
      <c r="C2589">
        <v>6240</v>
      </c>
      <c r="D2589" t="s">
        <v>2825</v>
      </c>
      <c r="E2589">
        <v>299</v>
      </c>
      <c r="F2589" t="s">
        <v>3127</v>
      </c>
    </row>
    <row r="2590" spans="1:6">
      <c r="A2590">
        <v>520</v>
      </c>
      <c r="B2590" t="s">
        <v>2773</v>
      </c>
      <c r="C2590">
        <v>6240</v>
      </c>
      <c r="D2590" t="s">
        <v>2825</v>
      </c>
      <c r="E2590">
        <v>300</v>
      </c>
      <c r="F2590" t="s">
        <v>3128</v>
      </c>
    </row>
    <row r="2591" spans="1:6">
      <c r="A2591">
        <v>520</v>
      </c>
      <c r="B2591" t="s">
        <v>2773</v>
      </c>
      <c r="C2591">
        <v>6240</v>
      </c>
      <c r="D2591" t="s">
        <v>2825</v>
      </c>
      <c r="E2591">
        <v>307</v>
      </c>
      <c r="F2591" t="s">
        <v>3129</v>
      </c>
    </row>
    <row r="2592" spans="1:6">
      <c r="A2592">
        <v>520</v>
      </c>
      <c r="B2592" t="s">
        <v>2773</v>
      </c>
      <c r="C2592">
        <v>6240</v>
      </c>
      <c r="D2592" t="s">
        <v>2825</v>
      </c>
      <c r="E2592">
        <v>312</v>
      </c>
      <c r="F2592" t="s">
        <v>3130</v>
      </c>
    </row>
    <row r="2593" spans="1:6">
      <c r="A2593">
        <v>520</v>
      </c>
      <c r="B2593" t="s">
        <v>2773</v>
      </c>
      <c r="C2593">
        <v>6240</v>
      </c>
      <c r="D2593" t="s">
        <v>2825</v>
      </c>
      <c r="E2593">
        <v>320</v>
      </c>
      <c r="F2593" t="s">
        <v>3131</v>
      </c>
    </row>
    <row r="2594" spans="1:6">
      <c r="A2594">
        <v>520</v>
      </c>
      <c r="B2594" t="s">
        <v>2773</v>
      </c>
      <c r="C2594">
        <v>6240</v>
      </c>
      <c r="D2594" t="s">
        <v>2825</v>
      </c>
      <c r="E2594">
        <v>325</v>
      </c>
      <c r="F2594" t="s">
        <v>3132</v>
      </c>
    </row>
    <row r="2595" spans="1:6">
      <c r="A2595">
        <v>520</v>
      </c>
      <c r="B2595" t="s">
        <v>2773</v>
      </c>
      <c r="C2595">
        <v>6240</v>
      </c>
      <c r="D2595" t="s">
        <v>2825</v>
      </c>
      <c r="E2595">
        <v>330</v>
      </c>
      <c r="F2595" t="s">
        <v>3133</v>
      </c>
    </row>
    <row r="2596" spans="1:6">
      <c r="A2596">
        <v>520</v>
      </c>
      <c r="B2596" t="s">
        <v>2773</v>
      </c>
      <c r="C2596">
        <v>6240</v>
      </c>
      <c r="D2596" t="s">
        <v>2825</v>
      </c>
      <c r="E2596">
        <v>335</v>
      </c>
      <c r="F2596" t="s">
        <v>3134</v>
      </c>
    </row>
    <row r="2597" spans="1:6">
      <c r="A2597">
        <v>520</v>
      </c>
      <c r="B2597" t="s">
        <v>2773</v>
      </c>
      <c r="C2597">
        <v>6240</v>
      </c>
      <c r="D2597" t="s">
        <v>2825</v>
      </c>
      <c r="E2597">
        <v>349</v>
      </c>
      <c r="F2597" t="s">
        <v>3135</v>
      </c>
    </row>
    <row r="2598" spans="1:6">
      <c r="A2598">
        <v>520</v>
      </c>
      <c r="B2598" t="s">
        <v>2773</v>
      </c>
      <c r="C2598">
        <v>6240</v>
      </c>
      <c r="D2598" t="s">
        <v>2825</v>
      </c>
      <c r="E2598">
        <v>500</v>
      </c>
      <c r="F2598" t="s">
        <v>3136</v>
      </c>
    </row>
    <row r="2599" spans="1:6">
      <c r="A2599">
        <v>520</v>
      </c>
      <c r="B2599" t="s">
        <v>2773</v>
      </c>
      <c r="C2599">
        <v>6250</v>
      </c>
      <c r="D2599" t="s">
        <v>3137</v>
      </c>
      <c r="E2599">
        <v>10</v>
      </c>
      <c r="F2599" t="s">
        <v>3138</v>
      </c>
    </row>
    <row r="2600" spans="1:6">
      <c r="A2600">
        <v>520</v>
      </c>
      <c r="B2600" t="s">
        <v>2773</v>
      </c>
      <c r="C2600">
        <v>6250</v>
      </c>
      <c r="D2600" t="s">
        <v>3137</v>
      </c>
      <c r="E2600">
        <v>20</v>
      </c>
      <c r="F2600" t="s">
        <v>3139</v>
      </c>
    </row>
    <row r="2601" spans="1:6">
      <c r="A2601">
        <v>520</v>
      </c>
      <c r="B2601" t="s">
        <v>2773</v>
      </c>
      <c r="C2601">
        <v>6250</v>
      </c>
      <c r="D2601" t="s">
        <v>3137</v>
      </c>
      <c r="E2601">
        <v>30</v>
      </c>
      <c r="F2601" t="s">
        <v>3140</v>
      </c>
    </row>
    <row r="2602" spans="1:6">
      <c r="A2602">
        <v>520</v>
      </c>
      <c r="B2602" t="s">
        <v>2773</v>
      </c>
      <c r="C2602">
        <v>6250</v>
      </c>
      <c r="D2602" t="s">
        <v>3137</v>
      </c>
      <c r="E2602">
        <v>40</v>
      </c>
      <c r="F2602" t="s">
        <v>3141</v>
      </c>
    </row>
    <row r="2603" spans="1:6">
      <c r="A2603">
        <v>520</v>
      </c>
      <c r="B2603" t="s">
        <v>2773</v>
      </c>
      <c r="C2603">
        <v>6250</v>
      </c>
      <c r="D2603" t="s">
        <v>3137</v>
      </c>
      <c r="E2603">
        <v>50</v>
      </c>
      <c r="F2603" t="s">
        <v>3142</v>
      </c>
    </row>
    <row r="2604" spans="1:6">
      <c r="A2604">
        <v>520</v>
      </c>
      <c r="B2604" t="s">
        <v>2773</v>
      </c>
      <c r="C2604">
        <v>6250</v>
      </c>
      <c r="D2604" t="s">
        <v>3137</v>
      </c>
      <c r="E2604">
        <v>60</v>
      </c>
      <c r="F2604" t="s">
        <v>3143</v>
      </c>
    </row>
    <row r="2605" spans="1:6">
      <c r="A2605">
        <v>520</v>
      </c>
      <c r="B2605" t="s">
        <v>2773</v>
      </c>
      <c r="C2605">
        <v>6250</v>
      </c>
      <c r="D2605" t="s">
        <v>3137</v>
      </c>
      <c r="E2605">
        <v>910</v>
      </c>
      <c r="F2605" t="s">
        <v>3144</v>
      </c>
    </row>
    <row r="2606" spans="1:6">
      <c r="A2606">
        <v>520</v>
      </c>
      <c r="B2606" t="s">
        <v>2773</v>
      </c>
      <c r="C2606">
        <v>6260</v>
      </c>
      <c r="D2606" t="s">
        <v>3145</v>
      </c>
      <c r="E2606">
        <v>100</v>
      </c>
      <c r="F2606" t="s">
        <v>3146</v>
      </c>
    </row>
    <row r="2607" spans="1:6">
      <c r="A2607">
        <v>520</v>
      </c>
      <c r="B2607" t="s">
        <v>2773</v>
      </c>
      <c r="C2607">
        <v>6260</v>
      </c>
      <c r="D2607" t="s">
        <v>3145</v>
      </c>
      <c r="E2607">
        <v>110</v>
      </c>
      <c r="F2607" t="s">
        <v>3147</v>
      </c>
    </row>
    <row r="2608" spans="1:6">
      <c r="A2608">
        <v>520</v>
      </c>
      <c r="B2608" t="s">
        <v>2773</v>
      </c>
      <c r="C2608">
        <v>6260</v>
      </c>
      <c r="D2608" t="s">
        <v>3145</v>
      </c>
      <c r="E2608">
        <v>115</v>
      </c>
      <c r="F2608" t="s">
        <v>3148</v>
      </c>
    </row>
    <row r="2609" spans="1:6">
      <c r="A2609">
        <v>520</v>
      </c>
      <c r="B2609" t="s">
        <v>2773</v>
      </c>
      <c r="C2609">
        <v>6260</v>
      </c>
      <c r="D2609" t="s">
        <v>3145</v>
      </c>
      <c r="E2609">
        <v>200</v>
      </c>
      <c r="F2609" t="s">
        <v>3149</v>
      </c>
    </row>
    <row r="2610" spans="1:6">
      <c r="A2610">
        <v>520</v>
      </c>
      <c r="B2610" t="s">
        <v>2773</v>
      </c>
      <c r="C2610">
        <v>6260</v>
      </c>
      <c r="D2610" t="s">
        <v>3145</v>
      </c>
      <c r="E2610">
        <v>500</v>
      </c>
      <c r="F2610" t="s">
        <v>3150</v>
      </c>
    </row>
    <row r="2611" spans="1:6">
      <c r="A2611">
        <v>520</v>
      </c>
      <c r="B2611" t="s">
        <v>2773</v>
      </c>
      <c r="C2611">
        <v>6280</v>
      </c>
      <c r="D2611" t="s">
        <v>3151</v>
      </c>
      <c r="E2611">
        <v>100</v>
      </c>
      <c r="F2611" t="s">
        <v>3152</v>
      </c>
    </row>
    <row r="2612" spans="1:6">
      <c r="A2612">
        <v>520</v>
      </c>
      <c r="B2612" t="s">
        <v>2773</v>
      </c>
      <c r="C2612">
        <v>6280</v>
      </c>
      <c r="D2612" t="s">
        <v>3151</v>
      </c>
      <c r="E2612">
        <v>110</v>
      </c>
      <c r="F2612" t="s">
        <v>3153</v>
      </c>
    </row>
    <row r="2613" spans="1:6">
      <c r="A2613">
        <v>520</v>
      </c>
      <c r="B2613" t="s">
        <v>2773</v>
      </c>
      <c r="C2613">
        <v>6280</v>
      </c>
      <c r="D2613" t="s">
        <v>3151</v>
      </c>
      <c r="E2613">
        <v>150</v>
      </c>
      <c r="F2613" t="s">
        <v>3154</v>
      </c>
    </row>
    <row r="2614" spans="1:6">
      <c r="A2614">
        <v>520</v>
      </c>
      <c r="B2614" t="s">
        <v>2773</v>
      </c>
      <c r="C2614">
        <v>6280</v>
      </c>
      <c r="D2614" t="s">
        <v>3151</v>
      </c>
      <c r="E2614">
        <v>155</v>
      </c>
      <c r="F2614" t="s">
        <v>3155</v>
      </c>
    </row>
    <row r="2615" spans="1:6">
      <c r="A2615">
        <v>520</v>
      </c>
      <c r="B2615" t="s">
        <v>2773</v>
      </c>
      <c r="C2615">
        <v>6280</v>
      </c>
      <c r="D2615" t="s">
        <v>3151</v>
      </c>
      <c r="E2615">
        <v>160</v>
      </c>
      <c r="F2615" t="s">
        <v>3156</v>
      </c>
    </row>
    <row r="2616" spans="1:6">
      <c r="A2616">
        <v>520</v>
      </c>
      <c r="B2616" t="s">
        <v>2773</v>
      </c>
      <c r="C2616">
        <v>6280</v>
      </c>
      <c r="D2616" t="s">
        <v>3151</v>
      </c>
      <c r="E2616">
        <v>170</v>
      </c>
      <c r="F2616" t="s">
        <v>3157</v>
      </c>
    </row>
    <row r="2617" spans="1:6">
      <c r="A2617">
        <v>520</v>
      </c>
      <c r="B2617" t="s">
        <v>2773</v>
      </c>
      <c r="C2617">
        <v>6280</v>
      </c>
      <c r="D2617" t="s">
        <v>3151</v>
      </c>
      <c r="E2617">
        <v>500</v>
      </c>
      <c r="F2617" t="s">
        <v>3158</v>
      </c>
    </row>
    <row r="2618" spans="1:6">
      <c r="A2618">
        <v>520</v>
      </c>
      <c r="B2618" t="s">
        <v>2773</v>
      </c>
      <c r="C2618">
        <v>6300</v>
      </c>
      <c r="D2618" t="s">
        <v>2829</v>
      </c>
      <c r="E2618">
        <v>100</v>
      </c>
      <c r="F2618" t="s">
        <v>3159</v>
      </c>
    </row>
    <row r="2619" spans="1:6">
      <c r="A2619">
        <v>520</v>
      </c>
      <c r="B2619" t="s">
        <v>2773</v>
      </c>
      <c r="C2619">
        <v>6300</v>
      </c>
      <c r="D2619" t="s">
        <v>2829</v>
      </c>
      <c r="E2619">
        <v>102</v>
      </c>
      <c r="F2619" t="s">
        <v>3160</v>
      </c>
    </row>
    <row r="2620" spans="1:6">
      <c r="A2620">
        <v>520</v>
      </c>
      <c r="B2620" t="s">
        <v>2773</v>
      </c>
      <c r="C2620">
        <v>6300</v>
      </c>
      <c r="D2620" t="s">
        <v>2829</v>
      </c>
      <c r="E2620">
        <v>110</v>
      </c>
      <c r="F2620" t="s">
        <v>3161</v>
      </c>
    </row>
    <row r="2621" spans="1:6">
      <c r="A2621">
        <v>520</v>
      </c>
      <c r="B2621" t="s">
        <v>2773</v>
      </c>
      <c r="C2621">
        <v>6300</v>
      </c>
      <c r="D2621" t="s">
        <v>2829</v>
      </c>
      <c r="E2621">
        <v>120</v>
      </c>
      <c r="F2621" t="s">
        <v>3160</v>
      </c>
    </row>
    <row r="2622" spans="1:6">
      <c r="A2622">
        <v>520</v>
      </c>
      <c r="B2622" t="s">
        <v>2773</v>
      </c>
      <c r="C2622">
        <v>6300</v>
      </c>
      <c r="D2622" t="s">
        <v>2829</v>
      </c>
      <c r="E2622">
        <v>130</v>
      </c>
      <c r="F2622" t="s">
        <v>3162</v>
      </c>
    </row>
    <row r="2623" spans="1:6">
      <c r="A2623">
        <v>520</v>
      </c>
      <c r="B2623" t="s">
        <v>2773</v>
      </c>
      <c r="C2623">
        <v>6300</v>
      </c>
      <c r="D2623" t="s">
        <v>2829</v>
      </c>
      <c r="E2623">
        <v>140</v>
      </c>
      <c r="F2623" t="s">
        <v>3163</v>
      </c>
    </row>
    <row r="2624" spans="1:6">
      <c r="A2624">
        <v>520</v>
      </c>
      <c r="B2624" t="s">
        <v>2773</v>
      </c>
      <c r="C2624">
        <v>6300</v>
      </c>
      <c r="D2624" t="s">
        <v>2829</v>
      </c>
      <c r="E2624">
        <v>150</v>
      </c>
      <c r="F2624" t="s">
        <v>3164</v>
      </c>
    </row>
    <row r="2625" spans="1:6">
      <c r="A2625">
        <v>520</v>
      </c>
      <c r="B2625" t="s">
        <v>2773</v>
      </c>
      <c r="C2625">
        <v>6300</v>
      </c>
      <c r="D2625" t="s">
        <v>2829</v>
      </c>
      <c r="E2625">
        <v>160</v>
      </c>
      <c r="F2625" t="s">
        <v>3165</v>
      </c>
    </row>
    <row r="2626" spans="1:6">
      <c r="A2626">
        <v>520</v>
      </c>
      <c r="B2626" t="s">
        <v>2773</v>
      </c>
      <c r="C2626">
        <v>6300</v>
      </c>
      <c r="D2626" t="s">
        <v>2829</v>
      </c>
      <c r="E2626">
        <v>170</v>
      </c>
      <c r="F2626" t="s">
        <v>3166</v>
      </c>
    </row>
    <row r="2627" spans="1:6">
      <c r="A2627">
        <v>520</v>
      </c>
      <c r="B2627" t="s">
        <v>2773</v>
      </c>
      <c r="C2627">
        <v>6300</v>
      </c>
      <c r="D2627" t="s">
        <v>2829</v>
      </c>
      <c r="E2627">
        <v>190</v>
      </c>
      <c r="F2627" t="s">
        <v>3167</v>
      </c>
    </row>
    <row r="2628" spans="1:6">
      <c r="A2628">
        <v>520</v>
      </c>
      <c r="B2628" t="s">
        <v>2773</v>
      </c>
      <c r="C2628">
        <v>6300</v>
      </c>
      <c r="D2628" t="s">
        <v>2829</v>
      </c>
      <c r="E2628">
        <v>200</v>
      </c>
      <c r="F2628" t="s">
        <v>3168</v>
      </c>
    </row>
    <row r="2629" spans="1:6">
      <c r="A2629">
        <v>520</v>
      </c>
      <c r="B2629" t="s">
        <v>2773</v>
      </c>
      <c r="C2629">
        <v>6300</v>
      </c>
      <c r="D2629" t="s">
        <v>2829</v>
      </c>
      <c r="E2629">
        <v>210</v>
      </c>
      <c r="F2629" t="s">
        <v>3169</v>
      </c>
    </row>
    <row r="2630" spans="1:6">
      <c r="A2630">
        <v>520</v>
      </c>
      <c r="B2630" t="s">
        <v>2773</v>
      </c>
      <c r="C2630">
        <v>6300</v>
      </c>
      <c r="D2630" t="s">
        <v>2829</v>
      </c>
      <c r="E2630">
        <v>220</v>
      </c>
      <c r="F2630" t="s">
        <v>3170</v>
      </c>
    </row>
    <row r="2631" spans="1:6">
      <c r="A2631">
        <v>520</v>
      </c>
      <c r="B2631" t="s">
        <v>2773</v>
      </c>
      <c r="C2631">
        <v>6300</v>
      </c>
      <c r="D2631" t="s">
        <v>2829</v>
      </c>
      <c r="E2631">
        <v>500</v>
      </c>
      <c r="F2631" t="s">
        <v>3171</v>
      </c>
    </row>
    <row r="2632" spans="1:6">
      <c r="A2632">
        <v>520</v>
      </c>
      <c r="B2632" t="s">
        <v>2773</v>
      </c>
      <c r="C2632">
        <v>6320</v>
      </c>
      <c r="D2632" t="s">
        <v>3172</v>
      </c>
      <c r="E2632">
        <v>100</v>
      </c>
      <c r="F2632" t="s">
        <v>3173</v>
      </c>
    </row>
    <row r="2633" spans="1:6">
      <c r="A2633">
        <v>520</v>
      </c>
      <c r="B2633" t="s">
        <v>2773</v>
      </c>
      <c r="C2633">
        <v>6320</v>
      </c>
      <c r="D2633" t="s">
        <v>3172</v>
      </c>
      <c r="E2633">
        <v>500</v>
      </c>
      <c r="F2633" t="s">
        <v>3174</v>
      </c>
    </row>
    <row r="2634" spans="1:6">
      <c r="A2634">
        <v>530</v>
      </c>
      <c r="B2634" t="s">
        <v>3175</v>
      </c>
      <c r="C2634">
        <v>6340</v>
      </c>
      <c r="D2634" t="s">
        <v>3176</v>
      </c>
      <c r="E2634">
        <v>1</v>
      </c>
      <c r="F2634" t="s">
        <v>3176</v>
      </c>
    </row>
    <row r="2635" spans="1:6">
      <c r="A2635">
        <v>530</v>
      </c>
      <c r="B2635" t="s">
        <v>3175</v>
      </c>
      <c r="C2635">
        <v>6360</v>
      </c>
      <c r="D2635" t="s">
        <v>3177</v>
      </c>
      <c r="E2635">
        <v>10</v>
      </c>
      <c r="F2635" t="s">
        <v>3178</v>
      </c>
    </row>
    <row r="2636" spans="1:6">
      <c r="A2636">
        <v>530</v>
      </c>
      <c r="B2636" t="s">
        <v>3175</v>
      </c>
      <c r="C2636">
        <v>6360</v>
      </c>
      <c r="D2636" t="s">
        <v>3177</v>
      </c>
      <c r="E2636">
        <v>20</v>
      </c>
      <c r="F2636" t="s">
        <v>3179</v>
      </c>
    </row>
    <row r="2637" spans="1:6">
      <c r="A2637">
        <v>530</v>
      </c>
      <c r="B2637" t="s">
        <v>3175</v>
      </c>
      <c r="C2637">
        <v>6380</v>
      </c>
      <c r="D2637" t="s">
        <v>3180</v>
      </c>
      <c r="E2637">
        <v>100</v>
      </c>
      <c r="F2637" t="s">
        <v>3181</v>
      </c>
    </row>
    <row r="2638" spans="1:6">
      <c r="A2638">
        <v>530</v>
      </c>
      <c r="B2638" t="s">
        <v>3175</v>
      </c>
      <c r="C2638">
        <v>6380</v>
      </c>
      <c r="D2638" t="s">
        <v>3180</v>
      </c>
      <c r="E2638">
        <v>105</v>
      </c>
      <c r="F2638" t="s">
        <v>3182</v>
      </c>
    </row>
    <row r="2639" spans="1:6">
      <c r="A2639">
        <v>530</v>
      </c>
      <c r="B2639" t="s">
        <v>3175</v>
      </c>
      <c r="C2639">
        <v>6380</v>
      </c>
      <c r="D2639" t="s">
        <v>3180</v>
      </c>
      <c r="E2639">
        <v>108</v>
      </c>
      <c r="F2639" t="s">
        <v>3183</v>
      </c>
    </row>
    <row r="2640" spans="1:6">
      <c r="A2640">
        <v>530</v>
      </c>
      <c r="B2640" t="s">
        <v>3175</v>
      </c>
      <c r="C2640">
        <v>6380</v>
      </c>
      <c r="D2640" t="s">
        <v>3180</v>
      </c>
      <c r="E2640">
        <v>110</v>
      </c>
      <c r="F2640" t="s">
        <v>3184</v>
      </c>
    </row>
    <row r="2641" spans="1:6">
      <c r="A2641">
        <v>530</v>
      </c>
      <c r="B2641" t="s">
        <v>3175</v>
      </c>
      <c r="C2641">
        <v>6380</v>
      </c>
      <c r="D2641" t="s">
        <v>3180</v>
      </c>
      <c r="E2641">
        <v>120</v>
      </c>
      <c r="F2641" t="s">
        <v>3185</v>
      </c>
    </row>
    <row r="2642" spans="1:6">
      <c r="A2642">
        <v>530</v>
      </c>
      <c r="B2642" t="s">
        <v>3175</v>
      </c>
      <c r="C2642">
        <v>6380</v>
      </c>
      <c r="D2642" t="s">
        <v>3180</v>
      </c>
      <c r="E2642">
        <v>130</v>
      </c>
      <c r="F2642" t="s">
        <v>3186</v>
      </c>
    </row>
    <row r="2643" spans="1:6">
      <c r="A2643">
        <v>530</v>
      </c>
      <c r="B2643" t="s">
        <v>3175</v>
      </c>
      <c r="C2643">
        <v>6380</v>
      </c>
      <c r="D2643" t="s">
        <v>3180</v>
      </c>
      <c r="E2643">
        <v>150</v>
      </c>
      <c r="F2643" t="s">
        <v>3187</v>
      </c>
    </row>
    <row r="2644" spans="1:6">
      <c r="A2644">
        <v>530</v>
      </c>
      <c r="B2644" t="s">
        <v>3175</v>
      </c>
      <c r="C2644">
        <v>6380</v>
      </c>
      <c r="D2644" t="s">
        <v>3180</v>
      </c>
      <c r="E2644">
        <v>200</v>
      </c>
      <c r="F2644" t="s">
        <v>3188</v>
      </c>
    </row>
    <row r="2645" spans="1:6">
      <c r="A2645">
        <v>530</v>
      </c>
      <c r="B2645" t="s">
        <v>3175</v>
      </c>
      <c r="C2645">
        <v>6380</v>
      </c>
      <c r="D2645" t="s">
        <v>3180</v>
      </c>
      <c r="E2645">
        <v>300</v>
      </c>
      <c r="F2645" t="s">
        <v>3189</v>
      </c>
    </row>
    <row r="2646" spans="1:6">
      <c r="A2646">
        <v>530</v>
      </c>
      <c r="B2646" t="s">
        <v>3175</v>
      </c>
      <c r="C2646">
        <v>6380</v>
      </c>
      <c r="D2646" t="s">
        <v>3180</v>
      </c>
      <c r="E2646">
        <v>500</v>
      </c>
      <c r="F2646" t="s">
        <v>3190</v>
      </c>
    </row>
    <row r="2647" spans="1:6">
      <c r="A2647">
        <v>530</v>
      </c>
      <c r="B2647" t="s">
        <v>3175</v>
      </c>
      <c r="C2647">
        <v>6400</v>
      </c>
      <c r="D2647" t="s">
        <v>3191</v>
      </c>
      <c r="E2647">
        <v>1</v>
      </c>
      <c r="F2647" t="s">
        <v>3192</v>
      </c>
    </row>
    <row r="2648" spans="1:6">
      <c r="A2648">
        <v>530</v>
      </c>
      <c r="B2648" t="s">
        <v>3175</v>
      </c>
      <c r="C2648">
        <v>6400</v>
      </c>
      <c r="D2648" t="s">
        <v>3191</v>
      </c>
      <c r="E2648">
        <v>60</v>
      </c>
      <c r="F2648" t="s">
        <v>3193</v>
      </c>
    </row>
    <row r="2649" spans="1:6">
      <c r="A2649">
        <v>530</v>
      </c>
      <c r="B2649" t="s">
        <v>3175</v>
      </c>
      <c r="C2649">
        <v>6400</v>
      </c>
      <c r="D2649" t="s">
        <v>3191</v>
      </c>
      <c r="E2649">
        <v>80</v>
      </c>
      <c r="F2649" t="s">
        <v>3194</v>
      </c>
    </row>
    <row r="2650" spans="1:6">
      <c r="A2650">
        <v>530</v>
      </c>
      <c r="B2650" t="s">
        <v>3175</v>
      </c>
      <c r="C2650">
        <v>6400</v>
      </c>
      <c r="D2650" t="s">
        <v>3191</v>
      </c>
      <c r="E2650">
        <v>110</v>
      </c>
      <c r="F2650" t="s">
        <v>3195</v>
      </c>
    </row>
    <row r="2651" spans="1:6">
      <c r="A2651">
        <v>530</v>
      </c>
      <c r="B2651" t="s">
        <v>3175</v>
      </c>
      <c r="C2651">
        <v>6400</v>
      </c>
      <c r="D2651" t="s">
        <v>3191</v>
      </c>
      <c r="E2651">
        <v>120</v>
      </c>
      <c r="F2651" t="s">
        <v>3196</v>
      </c>
    </row>
    <row r="2652" spans="1:6">
      <c r="A2652">
        <v>530</v>
      </c>
      <c r="B2652" t="s">
        <v>3175</v>
      </c>
      <c r="C2652">
        <v>6400</v>
      </c>
      <c r="D2652" t="s">
        <v>3191</v>
      </c>
      <c r="E2652">
        <v>130</v>
      </c>
      <c r="F2652" t="s">
        <v>3197</v>
      </c>
    </row>
    <row r="2653" spans="1:6">
      <c r="A2653">
        <v>530</v>
      </c>
      <c r="B2653" t="s">
        <v>3175</v>
      </c>
      <c r="C2653">
        <v>6400</v>
      </c>
      <c r="D2653" t="s">
        <v>3191</v>
      </c>
      <c r="E2653">
        <v>140</v>
      </c>
      <c r="F2653" t="s">
        <v>3198</v>
      </c>
    </row>
    <row r="2654" spans="1:6">
      <c r="A2654">
        <v>530</v>
      </c>
      <c r="B2654" t="s">
        <v>3175</v>
      </c>
      <c r="C2654">
        <v>6400</v>
      </c>
      <c r="D2654" t="s">
        <v>3191</v>
      </c>
      <c r="E2654">
        <v>150</v>
      </c>
      <c r="F2654" t="s">
        <v>3199</v>
      </c>
    </row>
    <row r="2655" spans="1:6">
      <c r="A2655">
        <v>530</v>
      </c>
      <c r="B2655" t="s">
        <v>3175</v>
      </c>
      <c r="C2655">
        <v>6400</v>
      </c>
      <c r="D2655" t="s">
        <v>3191</v>
      </c>
      <c r="E2655">
        <v>160</v>
      </c>
      <c r="F2655" t="s">
        <v>3200</v>
      </c>
    </row>
    <row r="2656" spans="1:6">
      <c r="A2656">
        <v>530</v>
      </c>
      <c r="B2656" t="s">
        <v>3175</v>
      </c>
      <c r="C2656">
        <v>6400</v>
      </c>
      <c r="D2656" t="s">
        <v>3191</v>
      </c>
      <c r="E2656">
        <v>165</v>
      </c>
      <c r="F2656" t="s">
        <v>3201</v>
      </c>
    </row>
    <row r="2657" spans="1:6">
      <c r="A2657">
        <v>530</v>
      </c>
      <c r="B2657" t="s">
        <v>3175</v>
      </c>
      <c r="C2657">
        <v>6400</v>
      </c>
      <c r="D2657" t="s">
        <v>3191</v>
      </c>
      <c r="E2657">
        <v>170</v>
      </c>
      <c r="F2657" t="s">
        <v>3202</v>
      </c>
    </row>
    <row r="2658" spans="1:6">
      <c r="A2658">
        <v>530</v>
      </c>
      <c r="B2658" t="s">
        <v>3175</v>
      </c>
      <c r="C2658">
        <v>6400</v>
      </c>
      <c r="D2658" t="s">
        <v>3191</v>
      </c>
      <c r="E2658">
        <v>180</v>
      </c>
      <c r="F2658" t="s">
        <v>3203</v>
      </c>
    </row>
    <row r="2659" spans="1:6">
      <c r="A2659">
        <v>530</v>
      </c>
      <c r="B2659" t="s">
        <v>3175</v>
      </c>
      <c r="C2659">
        <v>6400</v>
      </c>
      <c r="D2659" t="s">
        <v>3191</v>
      </c>
      <c r="E2659">
        <v>190</v>
      </c>
      <c r="F2659" t="s">
        <v>3204</v>
      </c>
    </row>
    <row r="2660" spans="1:6">
      <c r="A2660">
        <v>530</v>
      </c>
      <c r="B2660" t="s">
        <v>3175</v>
      </c>
      <c r="C2660">
        <v>6400</v>
      </c>
      <c r="D2660" t="s">
        <v>3191</v>
      </c>
      <c r="E2660">
        <v>200</v>
      </c>
      <c r="F2660" t="s">
        <v>3205</v>
      </c>
    </row>
    <row r="2661" spans="1:6">
      <c r="A2661">
        <v>530</v>
      </c>
      <c r="B2661" t="s">
        <v>3175</v>
      </c>
      <c r="C2661">
        <v>6400</v>
      </c>
      <c r="D2661" t="s">
        <v>3191</v>
      </c>
      <c r="E2661">
        <v>210</v>
      </c>
      <c r="F2661" t="s">
        <v>3206</v>
      </c>
    </row>
    <row r="2662" spans="1:6">
      <c r="A2662">
        <v>530</v>
      </c>
      <c r="B2662" t="s">
        <v>3175</v>
      </c>
      <c r="C2662">
        <v>6400</v>
      </c>
      <c r="D2662" t="s">
        <v>3191</v>
      </c>
      <c r="E2662">
        <v>220</v>
      </c>
      <c r="F2662" t="s">
        <v>3207</v>
      </c>
    </row>
    <row r="2663" spans="1:6">
      <c r="A2663">
        <v>530</v>
      </c>
      <c r="B2663" t="s">
        <v>3175</v>
      </c>
      <c r="C2663">
        <v>6400</v>
      </c>
      <c r="D2663" t="s">
        <v>3191</v>
      </c>
      <c r="E2663">
        <v>222</v>
      </c>
      <c r="F2663" t="s">
        <v>3208</v>
      </c>
    </row>
    <row r="2664" spans="1:6">
      <c r="A2664">
        <v>530</v>
      </c>
      <c r="B2664" t="s">
        <v>3175</v>
      </c>
      <c r="C2664">
        <v>6400</v>
      </c>
      <c r="D2664" t="s">
        <v>3191</v>
      </c>
      <c r="E2664">
        <v>225</v>
      </c>
      <c r="F2664" t="s">
        <v>3209</v>
      </c>
    </row>
    <row r="2665" spans="1:6">
      <c r="A2665">
        <v>530</v>
      </c>
      <c r="B2665" t="s">
        <v>3175</v>
      </c>
      <c r="C2665">
        <v>6400</v>
      </c>
      <c r="D2665" t="s">
        <v>3191</v>
      </c>
      <c r="E2665">
        <v>230</v>
      </c>
      <c r="F2665" t="s">
        <v>3210</v>
      </c>
    </row>
    <row r="2666" spans="1:6">
      <c r="A2666">
        <v>530</v>
      </c>
      <c r="B2666" t="s">
        <v>3175</v>
      </c>
      <c r="C2666">
        <v>6400</v>
      </c>
      <c r="D2666" t="s">
        <v>3191</v>
      </c>
      <c r="E2666">
        <v>240</v>
      </c>
      <c r="F2666" t="s">
        <v>3211</v>
      </c>
    </row>
    <row r="2667" spans="1:6">
      <c r="A2667">
        <v>530</v>
      </c>
      <c r="B2667" t="s">
        <v>3175</v>
      </c>
      <c r="C2667">
        <v>6400</v>
      </c>
      <c r="D2667" t="s">
        <v>3191</v>
      </c>
      <c r="E2667">
        <v>250</v>
      </c>
      <c r="F2667" t="s">
        <v>3212</v>
      </c>
    </row>
    <row r="2668" spans="1:6">
      <c r="A2668">
        <v>530</v>
      </c>
      <c r="B2668" t="s">
        <v>3175</v>
      </c>
      <c r="C2668">
        <v>6400</v>
      </c>
      <c r="D2668" t="s">
        <v>3191</v>
      </c>
      <c r="E2668">
        <v>260</v>
      </c>
      <c r="F2668" t="s">
        <v>3213</v>
      </c>
    </row>
    <row r="2669" spans="1:6">
      <c r="A2669">
        <v>530</v>
      </c>
      <c r="B2669" t="s">
        <v>3175</v>
      </c>
      <c r="C2669">
        <v>6400</v>
      </c>
      <c r="D2669" t="s">
        <v>3191</v>
      </c>
      <c r="E2669">
        <v>262</v>
      </c>
      <c r="F2669" t="s">
        <v>3214</v>
      </c>
    </row>
    <row r="2670" spans="1:6">
      <c r="A2670">
        <v>530</v>
      </c>
      <c r="B2670" t="s">
        <v>3175</v>
      </c>
      <c r="C2670">
        <v>6400</v>
      </c>
      <c r="D2670" t="s">
        <v>3191</v>
      </c>
      <c r="E2670">
        <v>263</v>
      </c>
      <c r="F2670" t="s">
        <v>3215</v>
      </c>
    </row>
    <row r="2671" spans="1:6">
      <c r="A2671">
        <v>530</v>
      </c>
      <c r="B2671" t="s">
        <v>3175</v>
      </c>
      <c r="C2671">
        <v>6400</v>
      </c>
      <c r="D2671" t="s">
        <v>3191</v>
      </c>
      <c r="E2671">
        <v>267</v>
      </c>
      <c r="F2671" t="s">
        <v>3216</v>
      </c>
    </row>
    <row r="2672" spans="1:6">
      <c r="A2672">
        <v>530</v>
      </c>
      <c r="B2672" t="s">
        <v>3175</v>
      </c>
      <c r="C2672">
        <v>6400</v>
      </c>
      <c r="D2672" t="s">
        <v>3191</v>
      </c>
      <c r="E2672">
        <v>270</v>
      </c>
      <c r="F2672" t="s">
        <v>3217</v>
      </c>
    </row>
    <row r="2673" spans="1:6">
      <c r="A2673">
        <v>530</v>
      </c>
      <c r="B2673" t="s">
        <v>3175</v>
      </c>
      <c r="C2673">
        <v>6400</v>
      </c>
      <c r="D2673" t="s">
        <v>3191</v>
      </c>
      <c r="E2673">
        <v>285</v>
      </c>
      <c r="F2673" t="s">
        <v>3218</v>
      </c>
    </row>
    <row r="2674" spans="1:6">
      <c r="A2674">
        <v>530</v>
      </c>
      <c r="B2674" t="s">
        <v>3175</v>
      </c>
      <c r="C2674">
        <v>6400</v>
      </c>
      <c r="D2674" t="s">
        <v>3191</v>
      </c>
      <c r="E2674">
        <v>290</v>
      </c>
      <c r="F2674" t="s">
        <v>3219</v>
      </c>
    </row>
    <row r="2675" spans="1:6">
      <c r="A2675">
        <v>530</v>
      </c>
      <c r="B2675" t="s">
        <v>3175</v>
      </c>
      <c r="C2675">
        <v>6400</v>
      </c>
      <c r="D2675" t="s">
        <v>3191</v>
      </c>
      <c r="E2675">
        <v>300</v>
      </c>
      <c r="F2675" t="s">
        <v>3220</v>
      </c>
    </row>
    <row r="2676" spans="1:6">
      <c r="A2676">
        <v>530</v>
      </c>
      <c r="B2676" t="s">
        <v>3175</v>
      </c>
      <c r="C2676">
        <v>6400</v>
      </c>
      <c r="D2676" t="s">
        <v>3191</v>
      </c>
      <c r="E2676">
        <v>310</v>
      </c>
      <c r="F2676" t="s">
        <v>3221</v>
      </c>
    </row>
    <row r="2677" spans="1:6">
      <c r="A2677">
        <v>530</v>
      </c>
      <c r="B2677" t="s">
        <v>3175</v>
      </c>
      <c r="C2677">
        <v>6400</v>
      </c>
      <c r="D2677" t="s">
        <v>3191</v>
      </c>
      <c r="E2677">
        <v>312</v>
      </c>
      <c r="F2677" t="s">
        <v>3222</v>
      </c>
    </row>
    <row r="2678" spans="1:6">
      <c r="A2678">
        <v>530</v>
      </c>
      <c r="B2678" t="s">
        <v>3175</v>
      </c>
      <c r="C2678">
        <v>6400</v>
      </c>
      <c r="D2678" t="s">
        <v>3191</v>
      </c>
      <c r="E2678">
        <v>315</v>
      </c>
      <c r="F2678" t="s">
        <v>3223</v>
      </c>
    </row>
    <row r="2679" spans="1:6">
      <c r="A2679">
        <v>530</v>
      </c>
      <c r="B2679" t="s">
        <v>3175</v>
      </c>
      <c r="C2679">
        <v>6400</v>
      </c>
      <c r="D2679" t="s">
        <v>3191</v>
      </c>
      <c r="E2679">
        <v>320</v>
      </c>
      <c r="F2679" t="s">
        <v>3224</v>
      </c>
    </row>
    <row r="2680" spans="1:6">
      <c r="A2680">
        <v>530</v>
      </c>
      <c r="B2680" t="s">
        <v>3175</v>
      </c>
      <c r="C2680">
        <v>6400</v>
      </c>
      <c r="D2680" t="s">
        <v>3191</v>
      </c>
      <c r="E2680">
        <v>330</v>
      </c>
      <c r="F2680" t="s">
        <v>3225</v>
      </c>
    </row>
    <row r="2681" spans="1:6">
      <c r="A2681">
        <v>530</v>
      </c>
      <c r="B2681" t="s">
        <v>3175</v>
      </c>
      <c r="C2681">
        <v>6400</v>
      </c>
      <c r="D2681" t="s">
        <v>3191</v>
      </c>
      <c r="E2681">
        <v>340</v>
      </c>
      <c r="F2681" t="s">
        <v>3226</v>
      </c>
    </row>
    <row r="2682" spans="1:6">
      <c r="A2682">
        <v>530</v>
      </c>
      <c r="B2682" t="s">
        <v>3175</v>
      </c>
      <c r="C2682">
        <v>6400</v>
      </c>
      <c r="D2682" t="s">
        <v>3191</v>
      </c>
      <c r="E2682">
        <v>350</v>
      </c>
      <c r="F2682" t="s">
        <v>3227</v>
      </c>
    </row>
    <row r="2683" spans="1:6">
      <c r="A2683">
        <v>530</v>
      </c>
      <c r="B2683" t="s">
        <v>3175</v>
      </c>
      <c r="C2683">
        <v>6400</v>
      </c>
      <c r="D2683" t="s">
        <v>3191</v>
      </c>
      <c r="E2683">
        <v>360</v>
      </c>
      <c r="F2683" t="s">
        <v>3228</v>
      </c>
    </row>
    <row r="2684" spans="1:6">
      <c r="A2684">
        <v>530</v>
      </c>
      <c r="B2684" t="s">
        <v>3175</v>
      </c>
      <c r="C2684">
        <v>6400</v>
      </c>
      <c r="D2684" t="s">
        <v>3191</v>
      </c>
      <c r="E2684">
        <v>370</v>
      </c>
      <c r="F2684" t="s">
        <v>3229</v>
      </c>
    </row>
    <row r="2685" spans="1:6">
      <c r="A2685">
        <v>530</v>
      </c>
      <c r="B2685" t="s">
        <v>3175</v>
      </c>
      <c r="C2685">
        <v>6400</v>
      </c>
      <c r="D2685" t="s">
        <v>3191</v>
      </c>
      <c r="E2685">
        <v>380</v>
      </c>
      <c r="F2685" t="s">
        <v>3230</v>
      </c>
    </row>
    <row r="2686" spans="1:6">
      <c r="A2686">
        <v>530</v>
      </c>
      <c r="B2686" t="s">
        <v>3175</v>
      </c>
      <c r="C2686">
        <v>6400</v>
      </c>
      <c r="D2686" t="s">
        <v>3191</v>
      </c>
      <c r="E2686">
        <v>385</v>
      </c>
      <c r="F2686" t="s">
        <v>3231</v>
      </c>
    </row>
    <row r="2687" spans="1:6">
      <c r="A2687">
        <v>530</v>
      </c>
      <c r="B2687" t="s">
        <v>3175</v>
      </c>
      <c r="C2687">
        <v>6400</v>
      </c>
      <c r="D2687" t="s">
        <v>3191</v>
      </c>
      <c r="E2687">
        <v>390</v>
      </c>
      <c r="F2687" t="s">
        <v>3232</v>
      </c>
    </row>
    <row r="2688" spans="1:6">
      <c r="A2688">
        <v>530</v>
      </c>
      <c r="B2688" t="s">
        <v>3175</v>
      </c>
      <c r="C2688">
        <v>6400</v>
      </c>
      <c r="D2688" t="s">
        <v>3191</v>
      </c>
      <c r="E2688">
        <v>400</v>
      </c>
      <c r="F2688" t="s">
        <v>3233</v>
      </c>
    </row>
    <row r="2689" spans="1:6">
      <c r="A2689">
        <v>530</v>
      </c>
      <c r="B2689" t="s">
        <v>3175</v>
      </c>
      <c r="C2689">
        <v>6400</v>
      </c>
      <c r="D2689" t="s">
        <v>3191</v>
      </c>
      <c r="E2689">
        <v>410</v>
      </c>
      <c r="F2689" t="s">
        <v>3234</v>
      </c>
    </row>
    <row r="2690" spans="1:6">
      <c r="A2690">
        <v>530</v>
      </c>
      <c r="B2690" t="s">
        <v>3175</v>
      </c>
      <c r="C2690">
        <v>6400</v>
      </c>
      <c r="D2690" t="s">
        <v>3191</v>
      </c>
      <c r="E2690">
        <v>420</v>
      </c>
      <c r="F2690" t="s">
        <v>3235</v>
      </c>
    </row>
    <row r="2691" spans="1:6">
      <c r="A2691">
        <v>530</v>
      </c>
      <c r="B2691" t="s">
        <v>3175</v>
      </c>
      <c r="C2691">
        <v>6400</v>
      </c>
      <c r="D2691" t="s">
        <v>3191</v>
      </c>
      <c r="E2691">
        <v>430</v>
      </c>
      <c r="F2691" t="s">
        <v>3236</v>
      </c>
    </row>
    <row r="2692" spans="1:6">
      <c r="A2692">
        <v>530</v>
      </c>
      <c r="B2692" t="s">
        <v>3175</v>
      </c>
      <c r="C2692">
        <v>6400</v>
      </c>
      <c r="D2692" t="s">
        <v>3191</v>
      </c>
      <c r="E2692">
        <v>440</v>
      </c>
      <c r="F2692" t="s">
        <v>3237</v>
      </c>
    </row>
    <row r="2693" spans="1:6">
      <c r="A2693">
        <v>530</v>
      </c>
      <c r="B2693" t="s">
        <v>3175</v>
      </c>
      <c r="C2693">
        <v>6400</v>
      </c>
      <c r="D2693" t="s">
        <v>3191</v>
      </c>
      <c r="E2693">
        <v>445</v>
      </c>
      <c r="F2693" t="s">
        <v>3238</v>
      </c>
    </row>
    <row r="2694" spans="1:6">
      <c r="A2694">
        <v>530</v>
      </c>
      <c r="B2694" t="s">
        <v>3175</v>
      </c>
      <c r="C2694">
        <v>6400</v>
      </c>
      <c r="D2694" t="s">
        <v>3191</v>
      </c>
      <c r="E2694">
        <v>450</v>
      </c>
      <c r="F2694" t="s">
        <v>3239</v>
      </c>
    </row>
    <row r="2695" spans="1:6">
      <c r="A2695">
        <v>530</v>
      </c>
      <c r="B2695" t="s">
        <v>3175</v>
      </c>
      <c r="C2695">
        <v>6400</v>
      </c>
      <c r="D2695" t="s">
        <v>3191</v>
      </c>
      <c r="E2695">
        <v>460</v>
      </c>
      <c r="F2695" t="s">
        <v>3240</v>
      </c>
    </row>
    <row r="2696" spans="1:6">
      <c r="A2696">
        <v>530</v>
      </c>
      <c r="B2696" t="s">
        <v>3175</v>
      </c>
      <c r="C2696">
        <v>6400</v>
      </c>
      <c r="D2696" t="s">
        <v>3191</v>
      </c>
      <c r="E2696">
        <v>480</v>
      </c>
      <c r="F2696" t="s">
        <v>3241</v>
      </c>
    </row>
    <row r="2697" spans="1:6">
      <c r="A2697">
        <v>530</v>
      </c>
      <c r="B2697" t="s">
        <v>3175</v>
      </c>
      <c r="C2697">
        <v>6400</v>
      </c>
      <c r="D2697" t="s">
        <v>3191</v>
      </c>
      <c r="E2697">
        <v>600</v>
      </c>
      <c r="F2697" t="s">
        <v>3242</v>
      </c>
    </row>
    <row r="2698" spans="1:6">
      <c r="A2698">
        <v>530</v>
      </c>
      <c r="B2698" t="s">
        <v>3175</v>
      </c>
      <c r="C2698">
        <v>6400</v>
      </c>
      <c r="D2698" t="s">
        <v>3191</v>
      </c>
      <c r="E2698">
        <v>905</v>
      </c>
      <c r="F2698" t="s">
        <v>3243</v>
      </c>
    </row>
    <row r="2699" spans="1:6">
      <c r="A2699">
        <v>530</v>
      </c>
      <c r="B2699" t="s">
        <v>3175</v>
      </c>
      <c r="C2699">
        <v>6400</v>
      </c>
      <c r="D2699" t="s">
        <v>3191</v>
      </c>
      <c r="E2699">
        <v>991</v>
      </c>
      <c r="F2699" t="s">
        <v>3244</v>
      </c>
    </row>
    <row r="2700" spans="1:6">
      <c r="A2700">
        <v>530</v>
      </c>
      <c r="B2700" t="s">
        <v>3175</v>
      </c>
      <c r="C2700">
        <v>6400</v>
      </c>
      <c r="D2700" t="s">
        <v>3191</v>
      </c>
      <c r="E2700">
        <v>997</v>
      </c>
      <c r="F2700" t="s">
        <v>3245</v>
      </c>
    </row>
    <row r="2701" spans="1:6">
      <c r="A2701">
        <v>600</v>
      </c>
      <c r="B2701" t="s">
        <v>3246</v>
      </c>
      <c r="C2701">
        <v>6420</v>
      </c>
      <c r="D2701" t="s">
        <v>3247</v>
      </c>
      <c r="E2701">
        <v>1</v>
      </c>
      <c r="F2701" t="s">
        <v>3247</v>
      </c>
    </row>
    <row r="2702" spans="1:6">
      <c r="A2702">
        <v>600</v>
      </c>
      <c r="B2702" t="s">
        <v>3246</v>
      </c>
      <c r="C2702">
        <v>6430</v>
      </c>
      <c r="D2702" t="s">
        <v>3248</v>
      </c>
      <c r="E2702">
        <v>10</v>
      </c>
      <c r="F2702" t="s">
        <v>3249</v>
      </c>
    </row>
    <row r="2703" spans="1:6">
      <c r="A2703">
        <v>600</v>
      </c>
      <c r="B2703" t="s">
        <v>3246</v>
      </c>
      <c r="C2703">
        <v>6430</v>
      </c>
      <c r="D2703" t="s">
        <v>3248</v>
      </c>
      <c r="E2703">
        <v>20</v>
      </c>
      <c r="F2703" t="s">
        <v>3250</v>
      </c>
    </row>
    <row r="2704" spans="1:6">
      <c r="A2704">
        <v>600</v>
      </c>
      <c r="B2704" t="s">
        <v>3246</v>
      </c>
      <c r="C2704">
        <v>6430</v>
      </c>
      <c r="D2704" t="s">
        <v>3248</v>
      </c>
      <c r="E2704">
        <v>30</v>
      </c>
      <c r="F2704" t="s">
        <v>3251</v>
      </c>
    </row>
    <row r="2705" spans="1:6">
      <c r="A2705">
        <v>600</v>
      </c>
      <c r="B2705" t="s">
        <v>3246</v>
      </c>
      <c r="C2705">
        <v>6430</v>
      </c>
      <c r="D2705" t="s">
        <v>3248</v>
      </c>
      <c r="E2705">
        <v>40</v>
      </c>
      <c r="F2705" t="s">
        <v>3252</v>
      </c>
    </row>
    <row r="2706" spans="1:6">
      <c r="A2706">
        <v>600</v>
      </c>
      <c r="B2706" t="s">
        <v>3246</v>
      </c>
      <c r="C2706">
        <v>6430</v>
      </c>
      <c r="D2706" t="s">
        <v>3248</v>
      </c>
      <c r="E2706">
        <v>50</v>
      </c>
      <c r="F2706" t="s">
        <v>3253</v>
      </c>
    </row>
    <row r="2707" spans="1:6">
      <c r="A2707">
        <v>600</v>
      </c>
      <c r="B2707" t="s">
        <v>3246</v>
      </c>
      <c r="C2707">
        <v>6430</v>
      </c>
      <c r="D2707" t="s">
        <v>3248</v>
      </c>
      <c r="E2707">
        <v>60</v>
      </c>
      <c r="F2707" t="s">
        <v>3254</v>
      </c>
    </row>
    <row r="2708" spans="1:6">
      <c r="A2708">
        <v>600</v>
      </c>
      <c r="B2708" t="s">
        <v>3246</v>
      </c>
      <c r="C2708">
        <v>6440</v>
      </c>
      <c r="D2708" t="s">
        <v>3255</v>
      </c>
      <c r="E2708">
        <v>150</v>
      </c>
      <c r="F2708" t="s">
        <v>3256</v>
      </c>
    </row>
    <row r="2709" spans="1:6">
      <c r="A2709">
        <v>600</v>
      </c>
      <c r="B2709" t="s">
        <v>3246</v>
      </c>
      <c r="C2709">
        <v>6460</v>
      </c>
      <c r="D2709" t="s">
        <v>2820</v>
      </c>
      <c r="E2709">
        <v>60</v>
      </c>
      <c r="F2709" t="s">
        <v>3257</v>
      </c>
    </row>
    <row r="2710" spans="1:6">
      <c r="A2710">
        <v>600</v>
      </c>
      <c r="B2710" t="s">
        <v>3246</v>
      </c>
      <c r="C2710">
        <v>6460</v>
      </c>
      <c r="D2710" t="s">
        <v>2820</v>
      </c>
      <c r="E2710">
        <v>61</v>
      </c>
      <c r="F2710" t="s">
        <v>3258</v>
      </c>
    </row>
    <row r="2711" spans="1:6">
      <c r="A2711">
        <v>600</v>
      </c>
      <c r="B2711" t="s">
        <v>3246</v>
      </c>
      <c r="C2711">
        <v>6460</v>
      </c>
      <c r="D2711" t="s">
        <v>2820</v>
      </c>
      <c r="E2711">
        <v>70</v>
      </c>
      <c r="F2711" t="s">
        <v>3259</v>
      </c>
    </row>
    <row r="2712" spans="1:6">
      <c r="A2712">
        <v>600</v>
      </c>
      <c r="B2712" t="s">
        <v>3246</v>
      </c>
      <c r="C2712">
        <v>9020</v>
      </c>
      <c r="D2712" t="s">
        <v>3247</v>
      </c>
      <c r="E2712">
        <v>1</v>
      </c>
      <c r="F2712" t="s">
        <v>3260</v>
      </c>
    </row>
    <row r="2713" spans="1:6">
      <c r="A2713">
        <v>700</v>
      </c>
      <c r="B2713" t="s">
        <v>3261</v>
      </c>
      <c r="C2713">
        <v>6500</v>
      </c>
      <c r="D2713" t="s">
        <v>3262</v>
      </c>
      <c r="E2713">
        <v>1</v>
      </c>
      <c r="F2713" t="s">
        <v>3262</v>
      </c>
    </row>
    <row r="2714" spans="1:6">
      <c r="A2714">
        <v>700</v>
      </c>
      <c r="B2714" t="s">
        <v>3261</v>
      </c>
      <c r="C2714">
        <v>6510</v>
      </c>
      <c r="D2714" t="s">
        <v>3263</v>
      </c>
      <c r="E2714">
        <v>10</v>
      </c>
      <c r="F2714" t="s">
        <v>3263</v>
      </c>
    </row>
    <row r="2715" spans="1:6">
      <c r="A2715">
        <v>700</v>
      </c>
      <c r="B2715" t="s">
        <v>3261</v>
      </c>
      <c r="C2715">
        <v>6511</v>
      </c>
      <c r="D2715" t="s">
        <v>3264</v>
      </c>
      <c r="E2715">
        <v>10</v>
      </c>
      <c r="F2715" t="s">
        <v>3265</v>
      </c>
    </row>
    <row r="2716" spans="1:6">
      <c r="A2716">
        <v>700</v>
      </c>
      <c r="B2716" t="s">
        <v>3261</v>
      </c>
      <c r="C2716">
        <v>6515</v>
      </c>
      <c r="D2716" t="s">
        <v>3266</v>
      </c>
      <c r="E2716">
        <v>10</v>
      </c>
      <c r="F2716" t="s">
        <v>3267</v>
      </c>
    </row>
    <row r="2717" spans="1:6">
      <c r="A2717">
        <v>700</v>
      </c>
      <c r="B2717" t="s">
        <v>3261</v>
      </c>
      <c r="C2717">
        <v>6517</v>
      </c>
      <c r="D2717" t="s">
        <v>3268</v>
      </c>
      <c r="E2717">
        <v>10</v>
      </c>
      <c r="F2717" t="s">
        <v>3269</v>
      </c>
    </row>
    <row r="2718" spans="1:6">
      <c r="A2718">
        <v>700</v>
      </c>
      <c r="B2718" t="s">
        <v>3261</v>
      </c>
      <c r="C2718">
        <v>6525</v>
      </c>
      <c r="D2718" t="s">
        <v>3270</v>
      </c>
      <c r="E2718">
        <v>6</v>
      </c>
      <c r="F2718" t="s">
        <v>3271</v>
      </c>
    </row>
    <row r="2719" spans="1:6">
      <c r="A2719">
        <v>700</v>
      </c>
      <c r="B2719" t="s">
        <v>3261</v>
      </c>
      <c r="C2719">
        <v>6525</v>
      </c>
      <c r="D2719" t="s">
        <v>3270</v>
      </c>
      <c r="E2719">
        <v>7</v>
      </c>
      <c r="F2719" t="s">
        <v>3272</v>
      </c>
    </row>
    <row r="2720" spans="1:6">
      <c r="A2720">
        <v>700</v>
      </c>
      <c r="B2720" t="s">
        <v>3261</v>
      </c>
      <c r="C2720">
        <v>6525</v>
      </c>
      <c r="D2720" t="s">
        <v>3270</v>
      </c>
      <c r="E2720">
        <v>8</v>
      </c>
      <c r="F2720" t="s">
        <v>3273</v>
      </c>
    </row>
    <row r="2721" spans="1:6">
      <c r="A2721">
        <v>700</v>
      </c>
      <c r="B2721" t="s">
        <v>3261</v>
      </c>
      <c r="C2721">
        <v>6525</v>
      </c>
      <c r="D2721" t="s">
        <v>3270</v>
      </c>
      <c r="E2721">
        <v>9</v>
      </c>
      <c r="F2721" t="s">
        <v>3274</v>
      </c>
    </row>
    <row r="2722" spans="1:6">
      <c r="A2722">
        <v>700</v>
      </c>
      <c r="B2722" t="s">
        <v>3261</v>
      </c>
      <c r="C2722">
        <v>6525</v>
      </c>
      <c r="D2722" t="s">
        <v>3270</v>
      </c>
      <c r="E2722">
        <v>10</v>
      </c>
      <c r="F2722" t="s">
        <v>3275</v>
      </c>
    </row>
    <row r="2723" spans="1:6">
      <c r="A2723">
        <v>700</v>
      </c>
      <c r="B2723" t="s">
        <v>3261</v>
      </c>
      <c r="C2723">
        <v>6525</v>
      </c>
      <c r="D2723" t="s">
        <v>3270</v>
      </c>
      <c r="E2723">
        <v>11</v>
      </c>
      <c r="F2723" t="s">
        <v>3276</v>
      </c>
    </row>
    <row r="2724" spans="1:6">
      <c r="A2724">
        <v>700</v>
      </c>
      <c r="B2724" t="s">
        <v>3261</v>
      </c>
      <c r="C2724">
        <v>6525</v>
      </c>
      <c r="D2724" t="s">
        <v>3270</v>
      </c>
      <c r="E2724">
        <v>12</v>
      </c>
      <c r="F2724" t="s">
        <v>3277</v>
      </c>
    </row>
    <row r="2725" spans="1:6">
      <c r="A2725">
        <v>700</v>
      </c>
      <c r="B2725" t="s">
        <v>3261</v>
      </c>
      <c r="C2725">
        <v>6525</v>
      </c>
      <c r="D2725" t="s">
        <v>3270</v>
      </c>
      <c r="E2725">
        <v>16</v>
      </c>
      <c r="F2725" t="s">
        <v>3278</v>
      </c>
    </row>
    <row r="2726" spans="1:6">
      <c r="A2726">
        <v>700</v>
      </c>
      <c r="B2726" t="s">
        <v>3261</v>
      </c>
      <c r="C2726">
        <v>6525</v>
      </c>
      <c r="D2726" t="s">
        <v>3270</v>
      </c>
      <c r="E2726">
        <v>17</v>
      </c>
      <c r="F2726" t="s">
        <v>3279</v>
      </c>
    </row>
    <row r="2727" spans="1:6">
      <c r="A2727">
        <v>700</v>
      </c>
      <c r="B2727" t="s">
        <v>3261</v>
      </c>
      <c r="C2727">
        <v>6525</v>
      </c>
      <c r="D2727" t="s">
        <v>3270</v>
      </c>
      <c r="E2727">
        <v>18</v>
      </c>
      <c r="F2727" t="s">
        <v>3280</v>
      </c>
    </row>
    <row r="2728" spans="1:6">
      <c r="A2728">
        <v>700</v>
      </c>
      <c r="B2728" t="s">
        <v>3261</v>
      </c>
      <c r="C2728">
        <v>6525</v>
      </c>
      <c r="D2728" t="s">
        <v>3270</v>
      </c>
      <c r="E2728">
        <v>19</v>
      </c>
      <c r="F2728" t="s">
        <v>3281</v>
      </c>
    </row>
    <row r="2729" spans="1:6">
      <c r="A2729">
        <v>700</v>
      </c>
      <c r="B2729" t="s">
        <v>3261</v>
      </c>
      <c r="C2729">
        <v>6525</v>
      </c>
      <c r="D2729" t="s">
        <v>3270</v>
      </c>
      <c r="E2729">
        <v>20</v>
      </c>
      <c r="F2729" t="s">
        <v>3282</v>
      </c>
    </row>
    <row r="2730" spans="1:6">
      <c r="A2730">
        <v>700</v>
      </c>
      <c r="B2730" t="s">
        <v>3261</v>
      </c>
      <c r="C2730">
        <v>6525</v>
      </c>
      <c r="D2730" t="s">
        <v>3270</v>
      </c>
      <c r="E2730">
        <v>26</v>
      </c>
      <c r="F2730" t="s">
        <v>3283</v>
      </c>
    </row>
    <row r="2731" spans="1:6">
      <c r="A2731">
        <v>700</v>
      </c>
      <c r="B2731" t="s">
        <v>3261</v>
      </c>
      <c r="C2731">
        <v>6525</v>
      </c>
      <c r="D2731" t="s">
        <v>3270</v>
      </c>
      <c r="E2731">
        <v>27</v>
      </c>
      <c r="F2731" t="s">
        <v>3284</v>
      </c>
    </row>
    <row r="2732" spans="1:6">
      <c r="A2732">
        <v>700</v>
      </c>
      <c r="B2732" t="s">
        <v>3261</v>
      </c>
      <c r="C2732">
        <v>6525</v>
      </c>
      <c r="D2732" t="s">
        <v>3270</v>
      </c>
      <c r="E2732">
        <v>28</v>
      </c>
      <c r="F2732" t="s">
        <v>3285</v>
      </c>
    </row>
    <row r="2733" spans="1:6">
      <c r="A2733">
        <v>700</v>
      </c>
      <c r="B2733" t="s">
        <v>3261</v>
      </c>
      <c r="C2733">
        <v>6525</v>
      </c>
      <c r="D2733" t="s">
        <v>3270</v>
      </c>
      <c r="E2733">
        <v>29</v>
      </c>
      <c r="F2733" t="s">
        <v>3286</v>
      </c>
    </row>
    <row r="2734" spans="1:6">
      <c r="A2734">
        <v>700</v>
      </c>
      <c r="B2734" t="s">
        <v>3261</v>
      </c>
      <c r="C2734">
        <v>6525</v>
      </c>
      <c r="D2734" t="s">
        <v>3270</v>
      </c>
      <c r="E2734">
        <v>30</v>
      </c>
      <c r="F2734" t="s">
        <v>3287</v>
      </c>
    </row>
    <row r="2735" spans="1:6">
      <c r="A2735">
        <v>700</v>
      </c>
      <c r="B2735" t="s">
        <v>3261</v>
      </c>
      <c r="C2735">
        <v>6525</v>
      </c>
      <c r="D2735" t="s">
        <v>3270</v>
      </c>
      <c r="E2735">
        <v>31</v>
      </c>
      <c r="F2735" t="s">
        <v>3288</v>
      </c>
    </row>
    <row r="2736" spans="1:6">
      <c r="A2736">
        <v>700</v>
      </c>
      <c r="B2736" t="s">
        <v>3261</v>
      </c>
      <c r="C2736">
        <v>6525</v>
      </c>
      <c r="D2736" t="s">
        <v>3270</v>
      </c>
      <c r="E2736">
        <v>36</v>
      </c>
      <c r="F2736" t="s">
        <v>3289</v>
      </c>
    </row>
    <row r="2737" spans="1:6">
      <c r="A2737">
        <v>700</v>
      </c>
      <c r="B2737" t="s">
        <v>3261</v>
      </c>
      <c r="C2737">
        <v>6525</v>
      </c>
      <c r="D2737" t="s">
        <v>3270</v>
      </c>
      <c r="E2737">
        <v>37</v>
      </c>
      <c r="F2737" t="s">
        <v>3290</v>
      </c>
    </row>
    <row r="2738" spans="1:6">
      <c r="A2738">
        <v>700</v>
      </c>
      <c r="B2738" t="s">
        <v>3261</v>
      </c>
      <c r="C2738">
        <v>6525</v>
      </c>
      <c r="D2738" t="s">
        <v>3270</v>
      </c>
      <c r="E2738">
        <v>38</v>
      </c>
      <c r="F2738" t="s">
        <v>3291</v>
      </c>
    </row>
    <row r="2739" spans="1:6">
      <c r="A2739">
        <v>700</v>
      </c>
      <c r="B2739" t="s">
        <v>3261</v>
      </c>
      <c r="C2739">
        <v>6525</v>
      </c>
      <c r="D2739" t="s">
        <v>3270</v>
      </c>
      <c r="E2739">
        <v>39</v>
      </c>
      <c r="F2739" t="s">
        <v>3292</v>
      </c>
    </row>
    <row r="2740" spans="1:6">
      <c r="A2740">
        <v>700</v>
      </c>
      <c r="B2740" t="s">
        <v>3261</v>
      </c>
      <c r="C2740">
        <v>6525</v>
      </c>
      <c r="D2740" t="s">
        <v>3270</v>
      </c>
      <c r="E2740">
        <v>40</v>
      </c>
      <c r="F2740" t="s">
        <v>3293</v>
      </c>
    </row>
    <row r="2741" spans="1:6">
      <c r="A2741">
        <v>700</v>
      </c>
      <c r="B2741" t="s">
        <v>3261</v>
      </c>
      <c r="C2741">
        <v>6525</v>
      </c>
      <c r="D2741" t="s">
        <v>3270</v>
      </c>
      <c r="E2741">
        <v>46</v>
      </c>
      <c r="F2741" t="s">
        <v>3294</v>
      </c>
    </row>
    <row r="2742" spans="1:6">
      <c r="A2742">
        <v>700</v>
      </c>
      <c r="B2742" t="s">
        <v>3261</v>
      </c>
      <c r="C2742">
        <v>6525</v>
      </c>
      <c r="D2742" t="s">
        <v>3270</v>
      </c>
      <c r="E2742">
        <v>47</v>
      </c>
      <c r="F2742" t="s">
        <v>3295</v>
      </c>
    </row>
    <row r="2743" spans="1:6">
      <c r="A2743">
        <v>700</v>
      </c>
      <c r="B2743" t="s">
        <v>3261</v>
      </c>
      <c r="C2743">
        <v>6525</v>
      </c>
      <c r="D2743" t="s">
        <v>3270</v>
      </c>
      <c r="E2743">
        <v>48</v>
      </c>
      <c r="F2743" t="s">
        <v>3296</v>
      </c>
    </row>
    <row r="2744" spans="1:6">
      <c r="A2744">
        <v>700</v>
      </c>
      <c r="B2744" t="s">
        <v>3261</v>
      </c>
      <c r="C2744">
        <v>6525</v>
      </c>
      <c r="D2744" t="s">
        <v>3270</v>
      </c>
      <c r="E2744">
        <v>49</v>
      </c>
      <c r="F2744" t="s">
        <v>3297</v>
      </c>
    </row>
    <row r="2745" spans="1:6">
      <c r="A2745">
        <v>700</v>
      </c>
      <c r="B2745" t="s">
        <v>3261</v>
      </c>
      <c r="C2745">
        <v>6525</v>
      </c>
      <c r="D2745" t="s">
        <v>3270</v>
      </c>
      <c r="E2745">
        <v>50</v>
      </c>
      <c r="F2745" t="s">
        <v>3298</v>
      </c>
    </row>
    <row r="2746" spans="1:6">
      <c r="A2746">
        <v>700</v>
      </c>
      <c r="B2746" t="s">
        <v>3261</v>
      </c>
      <c r="C2746">
        <v>6525</v>
      </c>
      <c r="D2746" t="s">
        <v>3270</v>
      </c>
      <c r="E2746">
        <v>56</v>
      </c>
      <c r="F2746" t="s">
        <v>3299</v>
      </c>
    </row>
    <row r="2747" spans="1:6">
      <c r="A2747">
        <v>700</v>
      </c>
      <c r="B2747" t="s">
        <v>3261</v>
      </c>
      <c r="C2747">
        <v>6525</v>
      </c>
      <c r="D2747" t="s">
        <v>3270</v>
      </c>
      <c r="E2747">
        <v>57</v>
      </c>
      <c r="F2747" t="s">
        <v>3300</v>
      </c>
    </row>
    <row r="2748" spans="1:6">
      <c r="A2748">
        <v>700</v>
      </c>
      <c r="B2748" t="s">
        <v>3261</v>
      </c>
      <c r="C2748">
        <v>6525</v>
      </c>
      <c r="D2748" t="s">
        <v>3270</v>
      </c>
      <c r="E2748">
        <v>58</v>
      </c>
      <c r="F2748" t="s">
        <v>3301</v>
      </c>
    </row>
    <row r="2749" spans="1:6">
      <c r="A2749">
        <v>700</v>
      </c>
      <c r="B2749" t="s">
        <v>3261</v>
      </c>
      <c r="C2749">
        <v>6525</v>
      </c>
      <c r="D2749" t="s">
        <v>3270</v>
      </c>
      <c r="E2749">
        <v>59</v>
      </c>
      <c r="F2749" t="s">
        <v>3302</v>
      </c>
    </row>
    <row r="2750" spans="1:6">
      <c r="A2750">
        <v>700</v>
      </c>
      <c r="B2750" t="s">
        <v>3261</v>
      </c>
      <c r="C2750">
        <v>6525</v>
      </c>
      <c r="D2750" t="s">
        <v>3270</v>
      </c>
      <c r="E2750">
        <v>60</v>
      </c>
      <c r="F2750" t="s">
        <v>3303</v>
      </c>
    </row>
    <row r="2751" spans="1:6">
      <c r="A2751">
        <v>700</v>
      </c>
      <c r="B2751" t="s">
        <v>3261</v>
      </c>
      <c r="C2751">
        <v>6525</v>
      </c>
      <c r="D2751" t="s">
        <v>3270</v>
      </c>
      <c r="E2751">
        <v>66</v>
      </c>
      <c r="F2751" t="s">
        <v>3304</v>
      </c>
    </row>
    <row r="2752" spans="1:6">
      <c r="A2752">
        <v>700</v>
      </c>
      <c r="B2752" t="s">
        <v>3261</v>
      </c>
      <c r="C2752">
        <v>6525</v>
      </c>
      <c r="D2752" t="s">
        <v>3270</v>
      </c>
      <c r="E2752">
        <v>67</v>
      </c>
      <c r="F2752" t="s">
        <v>3305</v>
      </c>
    </row>
    <row r="2753" spans="1:6">
      <c r="A2753">
        <v>700</v>
      </c>
      <c r="B2753" t="s">
        <v>3261</v>
      </c>
      <c r="C2753">
        <v>6525</v>
      </c>
      <c r="D2753" t="s">
        <v>3270</v>
      </c>
      <c r="E2753">
        <v>68</v>
      </c>
      <c r="F2753" t="s">
        <v>3306</v>
      </c>
    </row>
    <row r="2754" spans="1:6">
      <c r="A2754">
        <v>700</v>
      </c>
      <c r="B2754" t="s">
        <v>3261</v>
      </c>
      <c r="C2754">
        <v>6525</v>
      </c>
      <c r="D2754" t="s">
        <v>3270</v>
      </c>
      <c r="E2754">
        <v>69</v>
      </c>
      <c r="F2754" t="s">
        <v>3307</v>
      </c>
    </row>
    <row r="2755" spans="1:6">
      <c r="A2755">
        <v>700</v>
      </c>
      <c r="B2755" t="s">
        <v>3261</v>
      </c>
      <c r="C2755">
        <v>6525</v>
      </c>
      <c r="D2755" t="s">
        <v>3270</v>
      </c>
      <c r="E2755">
        <v>70</v>
      </c>
      <c r="F2755" t="s">
        <v>3308</v>
      </c>
    </row>
    <row r="2756" spans="1:6">
      <c r="A2756">
        <v>700</v>
      </c>
      <c r="B2756" t="s">
        <v>3261</v>
      </c>
      <c r="C2756">
        <v>6525</v>
      </c>
      <c r="D2756" t="s">
        <v>3270</v>
      </c>
      <c r="E2756">
        <v>71</v>
      </c>
      <c r="F2756" t="s">
        <v>3309</v>
      </c>
    </row>
    <row r="2757" spans="1:6">
      <c r="A2757">
        <v>700</v>
      </c>
      <c r="B2757" t="s">
        <v>3261</v>
      </c>
      <c r="C2757">
        <v>6525</v>
      </c>
      <c r="D2757" t="s">
        <v>3270</v>
      </c>
      <c r="E2757">
        <v>76</v>
      </c>
      <c r="F2757" t="s">
        <v>3310</v>
      </c>
    </row>
    <row r="2758" spans="1:6">
      <c r="A2758">
        <v>700</v>
      </c>
      <c r="B2758" t="s">
        <v>3261</v>
      </c>
      <c r="C2758">
        <v>6525</v>
      </c>
      <c r="D2758" t="s">
        <v>3270</v>
      </c>
      <c r="E2758">
        <v>77</v>
      </c>
      <c r="F2758" t="s">
        <v>3311</v>
      </c>
    </row>
    <row r="2759" spans="1:6">
      <c r="A2759">
        <v>700</v>
      </c>
      <c r="B2759" t="s">
        <v>3261</v>
      </c>
      <c r="C2759">
        <v>6525</v>
      </c>
      <c r="D2759" t="s">
        <v>3270</v>
      </c>
      <c r="E2759">
        <v>78</v>
      </c>
      <c r="F2759" t="s">
        <v>3312</v>
      </c>
    </row>
    <row r="2760" spans="1:6">
      <c r="A2760">
        <v>700</v>
      </c>
      <c r="B2760" t="s">
        <v>3261</v>
      </c>
      <c r="C2760">
        <v>6525</v>
      </c>
      <c r="D2760" t="s">
        <v>3270</v>
      </c>
      <c r="E2760">
        <v>79</v>
      </c>
      <c r="F2760" t="s">
        <v>3313</v>
      </c>
    </row>
    <row r="2761" spans="1:6">
      <c r="A2761">
        <v>700</v>
      </c>
      <c r="B2761" t="s">
        <v>3261</v>
      </c>
      <c r="C2761">
        <v>6525</v>
      </c>
      <c r="D2761" t="s">
        <v>3270</v>
      </c>
      <c r="E2761">
        <v>80</v>
      </c>
      <c r="F2761" t="s">
        <v>3314</v>
      </c>
    </row>
    <row r="2762" spans="1:6">
      <c r="A2762">
        <v>700</v>
      </c>
      <c r="B2762" t="s">
        <v>3261</v>
      </c>
      <c r="C2762">
        <v>6530</v>
      </c>
      <c r="D2762" t="s">
        <v>3315</v>
      </c>
      <c r="E2762">
        <v>1</v>
      </c>
      <c r="F2762" t="s">
        <v>3316</v>
      </c>
    </row>
    <row r="2763" spans="1:6">
      <c r="A2763">
        <v>700</v>
      </c>
      <c r="B2763" t="s">
        <v>3261</v>
      </c>
      <c r="C2763">
        <v>6530</v>
      </c>
      <c r="D2763" t="s">
        <v>3315</v>
      </c>
      <c r="E2763">
        <v>2</v>
      </c>
      <c r="F2763" t="s">
        <v>3317</v>
      </c>
    </row>
    <row r="2764" spans="1:6">
      <c r="A2764">
        <v>700</v>
      </c>
      <c r="B2764" t="s">
        <v>3261</v>
      </c>
      <c r="C2764">
        <v>6530</v>
      </c>
      <c r="D2764" t="s">
        <v>3315</v>
      </c>
      <c r="E2764">
        <v>4</v>
      </c>
      <c r="F2764" t="s">
        <v>3318</v>
      </c>
    </row>
    <row r="2765" spans="1:6">
      <c r="A2765">
        <v>700</v>
      </c>
      <c r="B2765" t="s">
        <v>3261</v>
      </c>
      <c r="C2765">
        <v>6530</v>
      </c>
      <c r="D2765" t="s">
        <v>3315</v>
      </c>
      <c r="E2765">
        <v>6</v>
      </c>
      <c r="F2765" t="s">
        <v>3319</v>
      </c>
    </row>
    <row r="2766" spans="1:6">
      <c r="A2766">
        <v>700</v>
      </c>
      <c r="B2766" t="s">
        <v>3261</v>
      </c>
      <c r="C2766">
        <v>6530</v>
      </c>
      <c r="D2766" t="s">
        <v>3315</v>
      </c>
      <c r="E2766">
        <v>7</v>
      </c>
      <c r="F2766" t="s">
        <v>3320</v>
      </c>
    </row>
    <row r="2767" spans="1:6">
      <c r="A2767">
        <v>700</v>
      </c>
      <c r="B2767" t="s">
        <v>3261</v>
      </c>
      <c r="C2767">
        <v>6530</v>
      </c>
      <c r="D2767" t="s">
        <v>3315</v>
      </c>
      <c r="E2767">
        <v>8</v>
      </c>
      <c r="F2767" t="s">
        <v>3321</v>
      </c>
    </row>
    <row r="2768" spans="1:6">
      <c r="A2768">
        <v>700</v>
      </c>
      <c r="B2768" t="s">
        <v>3261</v>
      </c>
      <c r="C2768">
        <v>6530</v>
      </c>
      <c r="D2768" t="s">
        <v>3315</v>
      </c>
      <c r="E2768">
        <v>11</v>
      </c>
      <c r="F2768" t="s">
        <v>3322</v>
      </c>
    </row>
    <row r="2769" spans="1:6">
      <c r="A2769">
        <v>700</v>
      </c>
      <c r="B2769" t="s">
        <v>3261</v>
      </c>
      <c r="C2769">
        <v>6530</v>
      </c>
      <c r="D2769" t="s">
        <v>3315</v>
      </c>
      <c r="E2769">
        <v>12</v>
      </c>
      <c r="F2769" t="s">
        <v>3323</v>
      </c>
    </row>
    <row r="2770" spans="1:6">
      <c r="A2770">
        <v>700</v>
      </c>
      <c r="B2770" t="s">
        <v>3261</v>
      </c>
      <c r="C2770">
        <v>6530</v>
      </c>
      <c r="D2770" t="s">
        <v>3315</v>
      </c>
      <c r="E2770">
        <v>14</v>
      </c>
      <c r="F2770" t="s">
        <v>3324</v>
      </c>
    </row>
    <row r="2771" spans="1:6">
      <c r="A2771">
        <v>700</v>
      </c>
      <c r="B2771" t="s">
        <v>3261</v>
      </c>
      <c r="C2771">
        <v>6530</v>
      </c>
      <c r="D2771" t="s">
        <v>3315</v>
      </c>
      <c r="E2771">
        <v>16</v>
      </c>
      <c r="F2771" t="s">
        <v>3325</v>
      </c>
    </row>
    <row r="2772" spans="1:6">
      <c r="A2772">
        <v>700</v>
      </c>
      <c r="B2772" t="s">
        <v>3261</v>
      </c>
      <c r="C2772">
        <v>6530</v>
      </c>
      <c r="D2772" t="s">
        <v>3315</v>
      </c>
      <c r="E2772">
        <v>17</v>
      </c>
      <c r="F2772" t="s">
        <v>3326</v>
      </c>
    </row>
    <row r="2773" spans="1:6">
      <c r="A2773">
        <v>700</v>
      </c>
      <c r="B2773" t="s">
        <v>3261</v>
      </c>
      <c r="C2773">
        <v>6530</v>
      </c>
      <c r="D2773" t="s">
        <v>3315</v>
      </c>
      <c r="E2773">
        <v>18</v>
      </c>
      <c r="F2773" t="s">
        <v>3327</v>
      </c>
    </row>
    <row r="2774" spans="1:6">
      <c r="A2774">
        <v>700</v>
      </c>
      <c r="B2774" t="s">
        <v>3261</v>
      </c>
      <c r="C2774">
        <v>6530</v>
      </c>
      <c r="D2774" t="s">
        <v>3315</v>
      </c>
      <c r="E2774">
        <v>21</v>
      </c>
      <c r="F2774" t="s">
        <v>3328</v>
      </c>
    </row>
    <row r="2775" spans="1:6">
      <c r="A2775">
        <v>700</v>
      </c>
      <c r="B2775" t="s">
        <v>3261</v>
      </c>
      <c r="C2775">
        <v>6530</v>
      </c>
      <c r="D2775" t="s">
        <v>3315</v>
      </c>
      <c r="E2775">
        <v>22</v>
      </c>
      <c r="F2775" t="s">
        <v>3329</v>
      </c>
    </row>
    <row r="2776" spans="1:6">
      <c r="A2776">
        <v>700</v>
      </c>
      <c r="B2776" t="s">
        <v>3261</v>
      </c>
      <c r="C2776">
        <v>6530</v>
      </c>
      <c r="D2776" t="s">
        <v>3315</v>
      </c>
      <c r="E2776">
        <v>24</v>
      </c>
      <c r="F2776" t="s">
        <v>3330</v>
      </c>
    </row>
    <row r="2777" spans="1:6">
      <c r="A2777">
        <v>700</v>
      </c>
      <c r="B2777" t="s">
        <v>3261</v>
      </c>
      <c r="C2777">
        <v>6530</v>
      </c>
      <c r="D2777" t="s">
        <v>3315</v>
      </c>
      <c r="E2777">
        <v>26</v>
      </c>
      <c r="F2777" t="s">
        <v>3331</v>
      </c>
    </row>
    <row r="2778" spans="1:6">
      <c r="A2778">
        <v>700</v>
      </c>
      <c r="B2778" t="s">
        <v>3261</v>
      </c>
      <c r="C2778">
        <v>6530</v>
      </c>
      <c r="D2778" t="s">
        <v>3315</v>
      </c>
      <c r="E2778">
        <v>28</v>
      </c>
      <c r="F2778" t="s">
        <v>3332</v>
      </c>
    </row>
    <row r="2779" spans="1:6">
      <c r="A2779">
        <v>700</v>
      </c>
      <c r="B2779" t="s">
        <v>3261</v>
      </c>
      <c r="C2779">
        <v>6530</v>
      </c>
      <c r="D2779" t="s">
        <v>3315</v>
      </c>
      <c r="E2779">
        <v>31</v>
      </c>
      <c r="F2779" t="s">
        <v>3333</v>
      </c>
    </row>
    <row r="2780" spans="1:6">
      <c r="A2780">
        <v>700</v>
      </c>
      <c r="B2780" t="s">
        <v>3261</v>
      </c>
      <c r="C2780">
        <v>6530</v>
      </c>
      <c r="D2780" t="s">
        <v>3315</v>
      </c>
      <c r="E2780">
        <v>32</v>
      </c>
      <c r="F2780" t="s">
        <v>3334</v>
      </c>
    </row>
    <row r="2781" spans="1:6">
      <c r="A2781">
        <v>700</v>
      </c>
      <c r="B2781" t="s">
        <v>3261</v>
      </c>
      <c r="C2781">
        <v>6530</v>
      </c>
      <c r="D2781" t="s">
        <v>3315</v>
      </c>
      <c r="E2781">
        <v>34</v>
      </c>
      <c r="F2781" t="s">
        <v>3335</v>
      </c>
    </row>
    <row r="2782" spans="1:6">
      <c r="A2782">
        <v>700</v>
      </c>
      <c r="B2782" t="s">
        <v>3261</v>
      </c>
      <c r="C2782">
        <v>6530</v>
      </c>
      <c r="D2782" t="s">
        <v>3315</v>
      </c>
      <c r="E2782">
        <v>36</v>
      </c>
      <c r="F2782" t="s">
        <v>3336</v>
      </c>
    </row>
    <row r="2783" spans="1:6">
      <c r="A2783">
        <v>700</v>
      </c>
      <c r="B2783" t="s">
        <v>3261</v>
      </c>
      <c r="C2783">
        <v>6530</v>
      </c>
      <c r="D2783" t="s">
        <v>3315</v>
      </c>
      <c r="E2783">
        <v>38</v>
      </c>
      <c r="F2783" t="s">
        <v>3337</v>
      </c>
    </row>
    <row r="2784" spans="1:6">
      <c r="A2784">
        <v>700</v>
      </c>
      <c r="B2784" t="s">
        <v>3261</v>
      </c>
      <c r="C2784">
        <v>6530</v>
      </c>
      <c r="D2784" t="s">
        <v>3315</v>
      </c>
      <c r="E2784">
        <v>40</v>
      </c>
      <c r="F2784" t="s">
        <v>3338</v>
      </c>
    </row>
    <row r="2785" spans="1:6">
      <c r="A2785">
        <v>700</v>
      </c>
      <c r="B2785" t="s">
        <v>3261</v>
      </c>
      <c r="C2785">
        <v>6530</v>
      </c>
      <c r="D2785" t="s">
        <v>3315</v>
      </c>
      <c r="E2785">
        <v>41</v>
      </c>
      <c r="F2785" t="s">
        <v>3339</v>
      </c>
    </row>
    <row r="2786" spans="1:6">
      <c r="A2786">
        <v>700</v>
      </c>
      <c r="B2786" t="s">
        <v>3261</v>
      </c>
      <c r="C2786">
        <v>6530</v>
      </c>
      <c r="D2786" t="s">
        <v>3315</v>
      </c>
      <c r="E2786">
        <v>42</v>
      </c>
      <c r="F2786" t="s">
        <v>3340</v>
      </c>
    </row>
    <row r="2787" spans="1:6">
      <c r="A2787">
        <v>700</v>
      </c>
      <c r="B2787" t="s">
        <v>3261</v>
      </c>
      <c r="C2787">
        <v>6530</v>
      </c>
      <c r="D2787" t="s">
        <v>3315</v>
      </c>
      <c r="E2787">
        <v>43</v>
      </c>
      <c r="F2787" t="s">
        <v>3341</v>
      </c>
    </row>
    <row r="2788" spans="1:6">
      <c r="A2788">
        <v>700</v>
      </c>
      <c r="B2788" t="s">
        <v>3261</v>
      </c>
      <c r="C2788">
        <v>6530</v>
      </c>
      <c r="D2788" t="s">
        <v>3315</v>
      </c>
      <c r="E2788">
        <v>44</v>
      </c>
      <c r="F2788" t="s">
        <v>3342</v>
      </c>
    </row>
    <row r="2789" spans="1:6">
      <c r="A2789">
        <v>700</v>
      </c>
      <c r="B2789" t="s">
        <v>3261</v>
      </c>
      <c r="C2789">
        <v>6530</v>
      </c>
      <c r="D2789" t="s">
        <v>3315</v>
      </c>
      <c r="E2789">
        <v>45</v>
      </c>
      <c r="F2789" t="s">
        <v>3343</v>
      </c>
    </row>
    <row r="2790" spans="1:6">
      <c r="A2790">
        <v>700</v>
      </c>
      <c r="B2790" t="s">
        <v>3261</v>
      </c>
      <c r="C2790">
        <v>6530</v>
      </c>
      <c r="D2790" t="s">
        <v>3315</v>
      </c>
      <c r="E2790">
        <v>46</v>
      </c>
      <c r="F2790" t="s">
        <v>3344</v>
      </c>
    </row>
    <row r="2791" spans="1:6">
      <c r="A2791">
        <v>700</v>
      </c>
      <c r="B2791" t="s">
        <v>3261</v>
      </c>
      <c r="C2791">
        <v>6530</v>
      </c>
      <c r="D2791" t="s">
        <v>3315</v>
      </c>
      <c r="E2791">
        <v>47</v>
      </c>
      <c r="F2791" t="s">
        <v>3345</v>
      </c>
    </row>
    <row r="2792" spans="1:6">
      <c r="A2792">
        <v>700</v>
      </c>
      <c r="B2792" t="s">
        <v>3261</v>
      </c>
      <c r="C2792">
        <v>6530</v>
      </c>
      <c r="D2792" t="s">
        <v>3315</v>
      </c>
      <c r="E2792">
        <v>48</v>
      </c>
      <c r="F2792" t="s">
        <v>3346</v>
      </c>
    </row>
    <row r="2793" spans="1:6">
      <c r="A2793">
        <v>700</v>
      </c>
      <c r="B2793" t="s">
        <v>3261</v>
      </c>
      <c r="C2793">
        <v>6530</v>
      </c>
      <c r="D2793" t="s">
        <v>3315</v>
      </c>
      <c r="E2793">
        <v>51</v>
      </c>
      <c r="F2793" t="s">
        <v>3347</v>
      </c>
    </row>
    <row r="2794" spans="1:6">
      <c r="A2794">
        <v>700</v>
      </c>
      <c r="B2794" t="s">
        <v>3261</v>
      </c>
      <c r="C2794">
        <v>6530</v>
      </c>
      <c r="D2794" t="s">
        <v>3315</v>
      </c>
      <c r="E2794">
        <v>52</v>
      </c>
      <c r="F2794" t="s">
        <v>3348</v>
      </c>
    </row>
    <row r="2795" spans="1:6">
      <c r="A2795">
        <v>700</v>
      </c>
      <c r="B2795" t="s">
        <v>3261</v>
      </c>
      <c r="C2795">
        <v>6530</v>
      </c>
      <c r="D2795" t="s">
        <v>3315</v>
      </c>
      <c r="E2795">
        <v>54</v>
      </c>
      <c r="F2795" t="s">
        <v>3349</v>
      </c>
    </row>
    <row r="2796" spans="1:6">
      <c r="A2796">
        <v>700</v>
      </c>
      <c r="B2796" t="s">
        <v>3261</v>
      </c>
      <c r="C2796">
        <v>6530</v>
      </c>
      <c r="D2796" t="s">
        <v>3315</v>
      </c>
      <c r="E2796">
        <v>56</v>
      </c>
      <c r="F2796" t="s">
        <v>3350</v>
      </c>
    </row>
    <row r="2797" spans="1:6">
      <c r="A2797">
        <v>700</v>
      </c>
      <c r="B2797" t="s">
        <v>3261</v>
      </c>
      <c r="C2797">
        <v>6530</v>
      </c>
      <c r="D2797" t="s">
        <v>3315</v>
      </c>
      <c r="E2797">
        <v>58</v>
      </c>
      <c r="F2797" t="s">
        <v>3351</v>
      </c>
    </row>
    <row r="2798" spans="1:6">
      <c r="A2798">
        <v>700</v>
      </c>
      <c r="B2798" t="s">
        <v>3261</v>
      </c>
      <c r="C2798">
        <v>6530</v>
      </c>
      <c r="D2798" t="s">
        <v>3315</v>
      </c>
      <c r="E2798">
        <v>61</v>
      </c>
      <c r="F2798" t="s">
        <v>3352</v>
      </c>
    </row>
    <row r="2799" spans="1:6">
      <c r="A2799">
        <v>700</v>
      </c>
      <c r="B2799" t="s">
        <v>3261</v>
      </c>
      <c r="C2799">
        <v>6530</v>
      </c>
      <c r="D2799" t="s">
        <v>3315</v>
      </c>
      <c r="E2799">
        <v>62</v>
      </c>
      <c r="F2799" t="s">
        <v>3353</v>
      </c>
    </row>
    <row r="2800" spans="1:6">
      <c r="A2800">
        <v>700</v>
      </c>
      <c r="B2800" t="s">
        <v>3261</v>
      </c>
      <c r="C2800">
        <v>6530</v>
      </c>
      <c r="D2800" t="s">
        <v>3315</v>
      </c>
      <c r="E2800">
        <v>64</v>
      </c>
      <c r="F2800" t="s">
        <v>3354</v>
      </c>
    </row>
    <row r="2801" spans="1:6">
      <c r="A2801">
        <v>700</v>
      </c>
      <c r="B2801" t="s">
        <v>3261</v>
      </c>
      <c r="C2801">
        <v>6530</v>
      </c>
      <c r="D2801" t="s">
        <v>3315</v>
      </c>
      <c r="E2801">
        <v>66</v>
      </c>
      <c r="F2801" t="s">
        <v>3355</v>
      </c>
    </row>
    <row r="2802" spans="1:6">
      <c r="A2802">
        <v>700</v>
      </c>
      <c r="B2802" t="s">
        <v>3261</v>
      </c>
      <c r="C2802">
        <v>6530</v>
      </c>
      <c r="D2802" t="s">
        <v>3315</v>
      </c>
      <c r="E2802">
        <v>68</v>
      </c>
      <c r="F2802" t="s">
        <v>3356</v>
      </c>
    </row>
    <row r="2803" spans="1:6">
      <c r="A2803">
        <v>700</v>
      </c>
      <c r="B2803" t="s">
        <v>3261</v>
      </c>
      <c r="C2803">
        <v>6530</v>
      </c>
      <c r="D2803" t="s">
        <v>3315</v>
      </c>
      <c r="E2803">
        <v>71</v>
      </c>
      <c r="F2803" t="s">
        <v>3357</v>
      </c>
    </row>
    <row r="2804" spans="1:6">
      <c r="A2804">
        <v>700</v>
      </c>
      <c r="B2804" t="s">
        <v>3261</v>
      </c>
      <c r="C2804">
        <v>6530</v>
      </c>
      <c r="D2804" t="s">
        <v>3315</v>
      </c>
      <c r="E2804">
        <v>72</v>
      </c>
      <c r="F2804" t="s">
        <v>3358</v>
      </c>
    </row>
    <row r="2805" spans="1:6">
      <c r="A2805">
        <v>700</v>
      </c>
      <c r="B2805" t="s">
        <v>3261</v>
      </c>
      <c r="C2805">
        <v>6530</v>
      </c>
      <c r="D2805" t="s">
        <v>3315</v>
      </c>
      <c r="E2805">
        <v>74</v>
      </c>
      <c r="F2805" t="s">
        <v>3359</v>
      </c>
    </row>
    <row r="2806" spans="1:6">
      <c r="A2806">
        <v>700</v>
      </c>
      <c r="B2806" t="s">
        <v>3261</v>
      </c>
      <c r="C2806">
        <v>6530</v>
      </c>
      <c r="D2806" t="s">
        <v>3315</v>
      </c>
      <c r="E2806">
        <v>76</v>
      </c>
      <c r="F2806" t="s">
        <v>3360</v>
      </c>
    </row>
    <row r="2807" spans="1:6">
      <c r="A2807">
        <v>700</v>
      </c>
      <c r="B2807" t="s">
        <v>3261</v>
      </c>
      <c r="C2807">
        <v>6530</v>
      </c>
      <c r="D2807" t="s">
        <v>3315</v>
      </c>
      <c r="E2807">
        <v>78</v>
      </c>
      <c r="F2807" t="s">
        <v>3361</v>
      </c>
    </row>
    <row r="2808" spans="1:6">
      <c r="A2808">
        <v>700</v>
      </c>
      <c r="B2808" t="s">
        <v>3261</v>
      </c>
      <c r="C2808">
        <v>6530</v>
      </c>
      <c r="D2808" t="s">
        <v>3315</v>
      </c>
      <c r="E2808">
        <v>81</v>
      </c>
      <c r="F2808" t="s">
        <v>3362</v>
      </c>
    </row>
    <row r="2809" spans="1:6">
      <c r="A2809">
        <v>700</v>
      </c>
      <c r="B2809" t="s">
        <v>3261</v>
      </c>
      <c r="C2809">
        <v>6530</v>
      </c>
      <c r="D2809" t="s">
        <v>3315</v>
      </c>
      <c r="E2809">
        <v>82</v>
      </c>
      <c r="F2809" t="s">
        <v>3363</v>
      </c>
    </row>
    <row r="2810" spans="1:6">
      <c r="A2810">
        <v>700</v>
      </c>
      <c r="B2810" t="s">
        <v>3261</v>
      </c>
      <c r="C2810">
        <v>6530</v>
      </c>
      <c r="D2810" t="s">
        <v>3315</v>
      </c>
      <c r="E2810">
        <v>84</v>
      </c>
      <c r="F2810" t="s">
        <v>3364</v>
      </c>
    </row>
    <row r="2811" spans="1:6">
      <c r="A2811">
        <v>700</v>
      </c>
      <c r="B2811" t="s">
        <v>3261</v>
      </c>
      <c r="C2811">
        <v>6530</v>
      </c>
      <c r="D2811" t="s">
        <v>3315</v>
      </c>
      <c r="E2811">
        <v>86</v>
      </c>
      <c r="F2811" t="s">
        <v>3365</v>
      </c>
    </row>
    <row r="2812" spans="1:6">
      <c r="A2812">
        <v>700</v>
      </c>
      <c r="B2812" t="s">
        <v>3261</v>
      </c>
      <c r="C2812">
        <v>6530</v>
      </c>
      <c r="D2812" t="s">
        <v>3315</v>
      </c>
      <c r="E2812">
        <v>88</v>
      </c>
      <c r="F2812" t="s">
        <v>3366</v>
      </c>
    </row>
    <row r="2813" spans="1:6">
      <c r="A2813">
        <v>700</v>
      </c>
      <c r="B2813" t="s">
        <v>3261</v>
      </c>
      <c r="C2813">
        <v>6530</v>
      </c>
      <c r="D2813" t="s">
        <v>3315</v>
      </c>
      <c r="E2813">
        <v>91</v>
      </c>
      <c r="F2813" t="s">
        <v>3367</v>
      </c>
    </row>
    <row r="2814" spans="1:6">
      <c r="A2814">
        <v>700</v>
      </c>
      <c r="B2814" t="s">
        <v>3261</v>
      </c>
      <c r="C2814">
        <v>6530</v>
      </c>
      <c r="D2814" t="s">
        <v>3315</v>
      </c>
      <c r="E2814">
        <v>92</v>
      </c>
      <c r="F2814" t="s">
        <v>3368</v>
      </c>
    </row>
    <row r="2815" spans="1:6">
      <c r="A2815">
        <v>700</v>
      </c>
      <c r="B2815" t="s">
        <v>3261</v>
      </c>
      <c r="C2815">
        <v>6530</v>
      </c>
      <c r="D2815" t="s">
        <v>3315</v>
      </c>
      <c r="E2815">
        <v>94</v>
      </c>
      <c r="F2815" t="s">
        <v>3369</v>
      </c>
    </row>
    <row r="2816" spans="1:6">
      <c r="A2816">
        <v>700</v>
      </c>
      <c r="B2816" t="s">
        <v>3261</v>
      </c>
      <c r="C2816">
        <v>6530</v>
      </c>
      <c r="D2816" t="s">
        <v>3315</v>
      </c>
      <c r="E2816">
        <v>95</v>
      </c>
      <c r="F2816" t="s">
        <v>3370</v>
      </c>
    </row>
    <row r="2817" spans="1:6">
      <c r="A2817">
        <v>700</v>
      </c>
      <c r="B2817" t="s">
        <v>3261</v>
      </c>
      <c r="C2817">
        <v>6535</v>
      </c>
      <c r="D2817" t="s">
        <v>3371</v>
      </c>
      <c r="E2817">
        <v>2</v>
      </c>
      <c r="F2817" t="s">
        <v>3372</v>
      </c>
    </row>
    <row r="2818" spans="1:6">
      <c r="A2818">
        <v>700</v>
      </c>
      <c r="B2818" t="s">
        <v>3261</v>
      </c>
      <c r="C2818">
        <v>6535</v>
      </c>
      <c r="D2818" t="s">
        <v>3371</v>
      </c>
      <c r="E2818">
        <v>4</v>
      </c>
      <c r="F2818" t="s">
        <v>3373</v>
      </c>
    </row>
    <row r="2819" spans="1:6">
      <c r="A2819">
        <v>700</v>
      </c>
      <c r="B2819" t="s">
        <v>3261</v>
      </c>
      <c r="C2819">
        <v>6535</v>
      </c>
      <c r="D2819" t="s">
        <v>3371</v>
      </c>
      <c r="E2819">
        <v>6</v>
      </c>
      <c r="F2819" t="s">
        <v>3374</v>
      </c>
    </row>
    <row r="2820" spans="1:6">
      <c r="A2820">
        <v>700</v>
      </c>
      <c r="B2820" t="s">
        <v>3261</v>
      </c>
      <c r="C2820">
        <v>6535</v>
      </c>
      <c r="D2820" t="s">
        <v>3371</v>
      </c>
      <c r="E2820">
        <v>8</v>
      </c>
      <c r="F2820" t="s">
        <v>3375</v>
      </c>
    </row>
    <row r="2821" spans="1:6">
      <c r="A2821">
        <v>700</v>
      </c>
      <c r="B2821" t="s">
        <v>3261</v>
      </c>
      <c r="C2821">
        <v>6535</v>
      </c>
      <c r="D2821" t="s">
        <v>3371</v>
      </c>
      <c r="E2821">
        <v>10</v>
      </c>
      <c r="F2821" t="s">
        <v>3376</v>
      </c>
    </row>
    <row r="2822" spans="1:6">
      <c r="A2822">
        <v>700</v>
      </c>
      <c r="B2822" t="s">
        <v>3261</v>
      </c>
      <c r="C2822">
        <v>6535</v>
      </c>
      <c r="D2822" t="s">
        <v>3371</v>
      </c>
      <c r="E2822">
        <v>12</v>
      </c>
      <c r="F2822" t="s">
        <v>3377</v>
      </c>
    </row>
    <row r="2823" spans="1:6">
      <c r="A2823">
        <v>700</v>
      </c>
      <c r="B2823" t="s">
        <v>3261</v>
      </c>
      <c r="C2823">
        <v>6535</v>
      </c>
      <c r="D2823" t="s">
        <v>3371</v>
      </c>
      <c r="E2823">
        <v>14</v>
      </c>
      <c r="F2823" t="s">
        <v>3378</v>
      </c>
    </row>
    <row r="2824" spans="1:6">
      <c r="A2824">
        <v>700</v>
      </c>
      <c r="B2824" t="s">
        <v>3261</v>
      </c>
      <c r="C2824">
        <v>6535</v>
      </c>
      <c r="D2824" t="s">
        <v>3371</v>
      </c>
      <c r="E2824">
        <v>16</v>
      </c>
      <c r="F2824" t="s">
        <v>3379</v>
      </c>
    </row>
    <row r="2825" spans="1:6">
      <c r="A2825">
        <v>700</v>
      </c>
      <c r="B2825" t="s">
        <v>3261</v>
      </c>
      <c r="C2825">
        <v>6535</v>
      </c>
      <c r="D2825" t="s">
        <v>3371</v>
      </c>
      <c r="E2825">
        <v>18</v>
      </c>
      <c r="F2825" t="s">
        <v>3380</v>
      </c>
    </row>
    <row r="2826" spans="1:6">
      <c r="A2826">
        <v>700</v>
      </c>
      <c r="B2826" t="s">
        <v>3261</v>
      </c>
      <c r="C2826">
        <v>6535</v>
      </c>
      <c r="D2826" t="s">
        <v>3371</v>
      </c>
      <c r="E2826">
        <v>22</v>
      </c>
      <c r="F2826" t="s">
        <v>3381</v>
      </c>
    </row>
    <row r="2827" spans="1:6">
      <c r="A2827">
        <v>700</v>
      </c>
      <c r="B2827" t="s">
        <v>3261</v>
      </c>
      <c r="C2827">
        <v>6535</v>
      </c>
      <c r="D2827" t="s">
        <v>3371</v>
      </c>
      <c r="E2827">
        <v>24</v>
      </c>
      <c r="F2827" t="s">
        <v>3382</v>
      </c>
    </row>
    <row r="2828" spans="1:6">
      <c r="A2828">
        <v>700</v>
      </c>
      <c r="B2828" t="s">
        <v>3261</v>
      </c>
      <c r="C2828">
        <v>6535</v>
      </c>
      <c r="D2828" t="s">
        <v>3371</v>
      </c>
      <c r="E2828">
        <v>26</v>
      </c>
      <c r="F2828" t="s">
        <v>3383</v>
      </c>
    </row>
    <row r="2829" spans="1:6">
      <c r="A2829">
        <v>700</v>
      </c>
      <c r="B2829" t="s">
        <v>3261</v>
      </c>
      <c r="C2829">
        <v>6535</v>
      </c>
      <c r="D2829" t="s">
        <v>3371</v>
      </c>
      <c r="E2829">
        <v>28</v>
      </c>
      <c r="F2829" t="s">
        <v>3384</v>
      </c>
    </row>
    <row r="2830" spans="1:6">
      <c r="A2830">
        <v>700</v>
      </c>
      <c r="B2830" t="s">
        <v>3261</v>
      </c>
      <c r="C2830">
        <v>6535</v>
      </c>
      <c r="D2830" t="s">
        <v>3371</v>
      </c>
      <c r="E2830">
        <v>30</v>
      </c>
      <c r="F2830" t="s">
        <v>3385</v>
      </c>
    </row>
    <row r="2831" spans="1:6">
      <c r="A2831">
        <v>700</v>
      </c>
      <c r="B2831" t="s">
        <v>3261</v>
      </c>
      <c r="C2831">
        <v>6535</v>
      </c>
      <c r="D2831" t="s">
        <v>3371</v>
      </c>
      <c r="E2831">
        <v>32</v>
      </c>
      <c r="F2831" t="s">
        <v>3386</v>
      </c>
    </row>
    <row r="2832" spans="1:6">
      <c r="A2832">
        <v>700</v>
      </c>
      <c r="B2832" t="s">
        <v>3261</v>
      </c>
      <c r="C2832">
        <v>6535</v>
      </c>
      <c r="D2832" t="s">
        <v>3371</v>
      </c>
      <c r="E2832">
        <v>34</v>
      </c>
      <c r="F2832" t="s">
        <v>3387</v>
      </c>
    </row>
    <row r="2833" spans="1:6">
      <c r="A2833">
        <v>700</v>
      </c>
      <c r="B2833" t="s">
        <v>3261</v>
      </c>
      <c r="C2833">
        <v>6535</v>
      </c>
      <c r="D2833" t="s">
        <v>3371</v>
      </c>
      <c r="E2833">
        <v>36</v>
      </c>
      <c r="F2833" t="s">
        <v>3388</v>
      </c>
    </row>
    <row r="2834" spans="1:6">
      <c r="A2834">
        <v>700</v>
      </c>
      <c r="B2834" t="s">
        <v>3261</v>
      </c>
      <c r="C2834">
        <v>6535</v>
      </c>
      <c r="D2834" t="s">
        <v>3371</v>
      </c>
      <c r="E2834">
        <v>38</v>
      </c>
      <c r="F2834" t="s">
        <v>3389</v>
      </c>
    </row>
    <row r="2835" spans="1:6">
      <c r="A2835">
        <v>700</v>
      </c>
      <c r="B2835" t="s">
        <v>3261</v>
      </c>
      <c r="C2835">
        <v>6535</v>
      </c>
      <c r="D2835" t="s">
        <v>3371</v>
      </c>
      <c r="E2835">
        <v>40</v>
      </c>
      <c r="F2835" t="s">
        <v>3390</v>
      </c>
    </row>
    <row r="2836" spans="1:6">
      <c r="A2836">
        <v>700</v>
      </c>
      <c r="B2836" t="s">
        <v>3261</v>
      </c>
      <c r="C2836">
        <v>6535</v>
      </c>
      <c r="D2836" t="s">
        <v>3371</v>
      </c>
      <c r="E2836">
        <v>42</v>
      </c>
      <c r="F2836" t="s">
        <v>3391</v>
      </c>
    </row>
    <row r="2837" spans="1:6">
      <c r="A2837">
        <v>700</v>
      </c>
      <c r="B2837" t="s">
        <v>3261</v>
      </c>
      <c r="C2837">
        <v>6535</v>
      </c>
      <c r="D2837" t="s">
        <v>3371</v>
      </c>
      <c r="E2837">
        <v>44</v>
      </c>
      <c r="F2837" t="s">
        <v>3392</v>
      </c>
    </row>
    <row r="2838" spans="1:6">
      <c r="A2838">
        <v>700</v>
      </c>
      <c r="B2838" t="s">
        <v>3261</v>
      </c>
      <c r="C2838">
        <v>6535</v>
      </c>
      <c r="D2838" t="s">
        <v>3371</v>
      </c>
      <c r="E2838">
        <v>46</v>
      </c>
      <c r="F2838" t="s">
        <v>3393</v>
      </c>
    </row>
    <row r="2839" spans="1:6">
      <c r="A2839">
        <v>700</v>
      </c>
      <c r="B2839" t="s">
        <v>3261</v>
      </c>
      <c r="C2839">
        <v>6565</v>
      </c>
      <c r="D2839" t="s">
        <v>3394</v>
      </c>
      <c r="E2839">
        <v>5</v>
      </c>
      <c r="F2839" t="s">
        <v>3395</v>
      </c>
    </row>
    <row r="2840" spans="1:6">
      <c r="A2840">
        <v>700</v>
      </c>
      <c r="B2840" t="s">
        <v>3261</v>
      </c>
      <c r="C2840">
        <v>6565</v>
      </c>
      <c r="D2840" t="s">
        <v>3394</v>
      </c>
      <c r="E2840">
        <v>10</v>
      </c>
      <c r="F2840" t="s">
        <v>3396</v>
      </c>
    </row>
    <row r="2841" spans="1:6">
      <c r="A2841">
        <v>700</v>
      </c>
      <c r="B2841" t="s">
        <v>3261</v>
      </c>
      <c r="C2841">
        <v>6565</v>
      </c>
      <c r="D2841" t="s">
        <v>3394</v>
      </c>
      <c r="E2841">
        <v>15</v>
      </c>
      <c r="F2841" t="s">
        <v>3397</v>
      </c>
    </row>
    <row r="2842" spans="1:6">
      <c r="A2842">
        <v>700</v>
      </c>
      <c r="B2842" t="s">
        <v>3261</v>
      </c>
      <c r="C2842">
        <v>6565</v>
      </c>
      <c r="D2842" t="s">
        <v>3394</v>
      </c>
      <c r="E2842">
        <v>20</v>
      </c>
      <c r="F2842" t="s">
        <v>3398</v>
      </c>
    </row>
    <row r="2843" spans="1:6">
      <c r="A2843">
        <v>700</v>
      </c>
      <c r="B2843" t="s">
        <v>3261</v>
      </c>
      <c r="C2843">
        <v>6565</v>
      </c>
      <c r="D2843" t="s">
        <v>3394</v>
      </c>
      <c r="E2843">
        <v>25</v>
      </c>
      <c r="F2843" t="s">
        <v>3399</v>
      </c>
    </row>
    <row r="2844" spans="1:6">
      <c r="A2844">
        <v>700</v>
      </c>
      <c r="B2844" t="s">
        <v>3261</v>
      </c>
      <c r="C2844">
        <v>6565</v>
      </c>
      <c r="D2844" t="s">
        <v>3394</v>
      </c>
      <c r="E2844">
        <v>30</v>
      </c>
      <c r="F2844" t="s">
        <v>3400</v>
      </c>
    </row>
    <row r="2845" spans="1:6">
      <c r="A2845">
        <v>700</v>
      </c>
      <c r="B2845" t="s">
        <v>3261</v>
      </c>
      <c r="C2845">
        <v>6565</v>
      </c>
      <c r="D2845" t="s">
        <v>3394</v>
      </c>
      <c r="E2845">
        <v>35</v>
      </c>
      <c r="F2845" t="s">
        <v>3401</v>
      </c>
    </row>
    <row r="2846" spans="1:6">
      <c r="A2846">
        <v>700</v>
      </c>
      <c r="B2846" t="s">
        <v>3261</v>
      </c>
      <c r="C2846">
        <v>6565</v>
      </c>
      <c r="D2846" t="s">
        <v>3394</v>
      </c>
      <c r="E2846">
        <v>40</v>
      </c>
      <c r="F2846" t="s">
        <v>3402</v>
      </c>
    </row>
    <row r="2847" spans="1:6">
      <c r="A2847">
        <v>700</v>
      </c>
      <c r="B2847" t="s">
        <v>3261</v>
      </c>
      <c r="C2847">
        <v>6565</v>
      </c>
      <c r="D2847" t="s">
        <v>3394</v>
      </c>
      <c r="E2847">
        <v>45</v>
      </c>
      <c r="F2847" t="s">
        <v>3403</v>
      </c>
    </row>
    <row r="2848" spans="1:6">
      <c r="A2848">
        <v>700</v>
      </c>
      <c r="B2848" t="s">
        <v>3261</v>
      </c>
      <c r="C2848">
        <v>6565</v>
      </c>
      <c r="D2848" t="s">
        <v>3394</v>
      </c>
      <c r="E2848">
        <v>50</v>
      </c>
      <c r="F2848" t="s">
        <v>3404</v>
      </c>
    </row>
    <row r="2849" spans="1:6">
      <c r="A2849">
        <v>700</v>
      </c>
      <c r="B2849" t="s">
        <v>3261</v>
      </c>
      <c r="C2849">
        <v>6565</v>
      </c>
      <c r="D2849" t="s">
        <v>3394</v>
      </c>
      <c r="E2849">
        <v>55</v>
      </c>
      <c r="F2849" t="s">
        <v>3405</v>
      </c>
    </row>
    <row r="2850" spans="1:6">
      <c r="A2850">
        <v>700</v>
      </c>
      <c r="B2850" t="s">
        <v>3261</v>
      </c>
      <c r="C2850">
        <v>6565</v>
      </c>
      <c r="D2850" t="s">
        <v>3394</v>
      </c>
      <c r="E2850">
        <v>60</v>
      </c>
      <c r="F2850" t="s">
        <v>3406</v>
      </c>
    </row>
    <row r="2851" spans="1:6">
      <c r="A2851">
        <v>700</v>
      </c>
      <c r="B2851" t="s">
        <v>3261</v>
      </c>
      <c r="C2851">
        <v>6565</v>
      </c>
      <c r="D2851" t="s">
        <v>3394</v>
      </c>
      <c r="E2851">
        <v>65</v>
      </c>
      <c r="F2851" t="s">
        <v>3407</v>
      </c>
    </row>
    <row r="2852" spans="1:6">
      <c r="A2852">
        <v>700</v>
      </c>
      <c r="B2852" t="s">
        <v>3261</v>
      </c>
      <c r="C2852">
        <v>6565</v>
      </c>
      <c r="D2852" t="s">
        <v>3394</v>
      </c>
      <c r="E2852">
        <v>70</v>
      </c>
      <c r="F2852" t="s">
        <v>3408</v>
      </c>
    </row>
    <row r="2853" spans="1:6">
      <c r="A2853">
        <v>700</v>
      </c>
      <c r="B2853" t="s">
        <v>3261</v>
      </c>
      <c r="C2853">
        <v>6565</v>
      </c>
      <c r="D2853" t="s">
        <v>3394</v>
      </c>
      <c r="E2853">
        <v>75</v>
      </c>
      <c r="F2853" t="s">
        <v>3409</v>
      </c>
    </row>
    <row r="2854" spans="1:6">
      <c r="A2854">
        <v>700</v>
      </c>
      <c r="B2854" t="s">
        <v>3261</v>
      </c>
      <c r="C2854">
        <v>6565</v>
      </c>
      <c r="D2854" t="s">
        <v>3394</v>
      </c>
      <c r="E2854">
        <v>80</v>
      </c>
      <c r="F2854" t="s">
        <v>3410</v>
      </c>
    </row>
    <row r="2855" spans="1:6">
      <c r="A2855">
        <v>700</v>
      </c>
      <c r="B2855" t="s">
        <v>3261</v>
      </c>
      <c r="C2855">
        <v>6565</v>
      </c>
      <c r="D2855" t="s">
        <v>3394</v>
      </c>
      <c r="E2855">
        <v>81</v>
      </c>
      <c r="F2855" t="s">
        <v>3411</v>
      </c>
    </row>
    <row r="2856" spans="1:6">
      <c r="A2856">
        <v>700</v>
      </c>
      <c r="B2856" t="s">
        <v>3261</v>
      </c>
      <c r="C2856">
        <v>6565</v>
      </c>
      <c r="D2856" t="s">
        <v>3394</v>
      </c>
      <c r="E2856">
        <v>82</v>
      </c>
      <c r="F2856" t="s">
        <v>3412</v>
      </c>
    </row>
    <row r="2857" spans="1:6">
      <c r="A2857">
        <v>700</v>
      </c>
      <c r="B2857" t="s">
        <v>3261</v>
      </c>
      <c r="C2857">
        <v>6565</v>
      </c>
      <c r="D2857" t="s">
        <v>3394</v>
      </c>
      <c r="E2857">
        <v>83</v>
      </c>
      <c r="F2857" t="s">
        <v>3413</v>
      </c>
    </row>
    <row r="2858" spans="1:6">
      <c r="A2858">
        <v>700</v>
      </c>
      <c r="B2858" t="s">
        <v>3261</v>
      </c>
      <c r="C2858">
        <v>6565</v>
      </c>
      <c r="D2858" t="s">
        <v>3394</v>
      </c>
      <c r="E2858">
        <v>84</v>
      </c>
      <c r="F2858" t="s">
        <v>3414</v>
      </c>
    </row>
    <row r="2859" spans="1:6">
      <c r="A2859">
        <v>700</v>
      </c>
      <c r="B2859" t="s">
        <v>3261</v>
      </c>
      <c r="C2859">
        <v>6565</v>
      </c>
      <c r="D2859" t="s">
        <v>3394</v>
      </c>
      <c r="E2859">
        <v>85</v>
      </c>
      <c r="F2859" t="s">
        <v>3415</v>
      </c>
    </row>
    <row r="2860" spans="1:6">
      <c r="A2860">
        <v>700</v>
      </c>
      <c r="B2860" t="s">
        <v>3261</v>
      </c>
      <c r="C2860">
        <v>6565</v>
      </c>
      <c r="D2860" t="s">
        <v>3394</v>
      </c>
      <c r="E2860">
        <v>86</v>
      </c>
      <c r="F2860" t="s">
        <v>3416</v>
      </c>
    </row>
    <row r="2861" spans="1:6">
      <c r="A2861">
        <v>700</v>
      </c>
      <c r="B2861" t="s">
        <v>3261</v>
      </c>
      <c r="C2861">
        <v>6565</v>
      </c>
      <c r="D2861" t="s">
        <v>3394</v>
      </c>
      <c r="E2861">
        <v>87</v>
      </c>
      <c r="F2861" t="s">
        <v>3417</v>
      </c>
    </row>
    <row r="2862" spans="1:6">
      <c r="A2862">
        <v>700</v>
      </c>
      <c r="B2862" t="s">
        <v>3261</v>
      </c>
      <c r="C2862">
        <v>6565</v>
      </c>
      <c r="D2862" t="s">
        <v>3394</v>
      </c>
      <c r="E2862">
        <v>88</v>
      </c>
      <c r="F2862" t="s">
        <v>3418</v>
      </c>
    </row>
    <row r="2863" spans="1:6">
      <c r="A2863">
        <v>700</v>
      </c>
      <c r="B2863" t="s">
        <v>3261</v>
      </c>
      <c r="C2863">
        <v>6565</v>
      </c>
      <c r="D2863" t="s">
        <v>3394</v>
      </c>
      <c r="E2863">
        <v>89</v>
      </c>
      <c r="F2863" t="s">
        <v>3419</v>
      </c>
    </row>
    <row r="2864" spans="1:6">
      <c r="A2864">
        <v>700</v>
      </c>
      <c r="B2864" t="s">
        <v>3261</v>
      </c>
      <c r="C2864">
        <v>6565</v>
      </c>
      <c r="D2864" t="s">
        <v>3394</v>
      </c>
      <c r="E2864">
        <v>90</v>
      </c>
      <c r="F2864" t="s">
        <v>3420</v>
      </c>
    </row>
    <row r="2865" spans="1:6">
      <c r="A2865">
        <v>700</v>
      </c>
      <c r="B2865" t="s">
        <v>3261</v>
      </c>
      <c r="C2865">
        <v>6575</v>
      </c>
      <c r="D2865" t="s">
        <v>3421</v>
      </c>
      <c r="E2865">
        <v>5</v>
      </c>
      <c r="F2865" t="s">
        <v>3422</v>
      </c>
    </row>
    <row r="2866" spans="1:6">
      <c r="A2866">
        <v>700</v>
      </c>
      <c r="B2866" t="s">
        <v>3261</v>
      </c>
      <c r="C2866">
        <v>6575</v>
      </c>
      <c r="D2866" t="s">
        <v>3421</v>
      </c>
      <c r="E2866">
        <v>10</v>
      </c>
      <c r="F2866" t="s">
        <v>3423</v>
      </c>
    </row>
    <row r="2867" spans="1:6">
      <c r="A2867">
        <v>700</v>
      </c>
      <c r="B2867" t="s">
        <v>3261</v>
      </c>
      <c r="C2867">
        <v>6575</v>
      </c>
      <c r="D2867" t="s">
        <v>3421</v>
      </c>
      <c r="E2867">
        <v>15</v>
      </c>
      <c r="F2867" t="s">
        <v>3424</v>
      </c>
    </row>
    <row r="2868" spans="1:6">
      <c r="A2868">
        <v>700</v>
      </c>
      <c r="B2868" t="s">
        <v>3261</v>
      </c>
      <c r="C2868">
        <v>6575</v>
      </c>
      <c r="D2868" t="s">
        <v>3421</v>
      </c>
      <c r="E2868">
        <v>20</v>
      </c>
      <c r="F2868" t="s">
        <v>3425</v>
      </c>
    </row>
    <row r="2869" spans="1:6">
      <c r="A2869">
        <v>700</v>
      </c>
      <c r="B2869" t="s">
        <v>3261</v>
      </c>
      <c r="C2869">
        <v>6575</v>
      </c>
      <c r="D2869" t="s">
        <v>3421</v>
      </c>
      <c r="E2869">
        <v>25</v>
      </c>
      <c r="F2869" t="s">
        <v>3426</v>
      </c>
    </row>
    <row r="2870" spans="1:6">
      <c r="A2870">
        <v>700</v>
      </c>
      <c r="B2870" t="s">
        <v>3261</v>
      </c>
      <c r="C2870">
        <v>6575</v>
      </c>
      <c r="D2870" t="s">
        <v>3421</v>
      </c>
      <c r="E2870">
        <v>30</v>
      </c>
      <c r="F2870" t="s">
        <v>3427</v>
      </c>
    </row>
    <row r="2871" spans="1:6">
      <c r="A2871">
        <v>700</v>
      </c>
      <c r="B2871" t="s">
        <v>3261</v>
      </c>
      <c r="C2871">
        <v>6575</v>
      </c>
      <c r="D2871" t="s">
        <v>3421</v>
      </c>
      <c r="E2871">
        <v>35</v>
      </c>
      <c r="F2871" t="s">
        <v>3428</v>
      </c>
    </row>
    <row r="2872" spans="1:6">
      <c r="A2872">
        <v>700</v>
      </c>
      <c r="B2872" t="s">
        <v>3261</v>
      </c>
      <c r="C2872">
        <v>6575</v>
      </c>
      <c r="D2872" t="s">
        <v>3421</v>
      </c>
      <c r="E2872">
        <v>40</v>
      </c>
      <c r="F2872" t="s">
        <v>3429</v>
      </c>
    </row>
    <row r="2873" spans="1:6">
      <c r="A2873">
        <v>700</v>
      </c>
      <c r="B2873" t="s">
        <v>3261</v>
      </c>
      <c r="C2873">
        <v>6575</v>
      </c>
      <c r="D2873" t="s">
        <v>3421</v>
      </c>
      <c r="E2873">
        <v>45</v>
      </c>
      <c r="F2873" t="s">
        <v>3430</v>
      </c>
    </row>
    <row r="2874" spans="1:6">
      <c r="A2874">
        <v>700</v>
      </c>
      <c r="B2874" t="s">
        <v>3261</v>
      </c>
      <c r="C2874">
        <v>6575</v>
      </c>
      <c r="D2874" t="s">
        <v>3421</v>
      </c>
      <c r="E2874">
        <v>50</v>
      </c>
      <c r="F2874" t="s">
        <v>3431</v>
      </c>
    </row>
    <row r="2875" spans="1:6">
      <c r="A2875">
        <v>700</v>
      </c>
      <c r="B2875" t="s">
        <v>3261</v>
      </c>
      <c r="C2875">
        <v>6575</v>
      </c>
      <c r="D2875" t="s">
        <v>3421</v>
      </c>
      <c r="E2875">
        <v>55</v>
      </c>
      <c r="F2875" t="s">
        <v>3432</v>
      </c>
    </row>
    <row r="2876" spans="1:6">
      <c r="A2876">
        <v>700</v>
      </c>
      <c r="B2876" t="s">
        <v>3261</v>
      </c>
      <c r="C2876">
        <v>6575</v>
      </c>
      <c r="D2876" t="s">
        <v>3421</v>
      </c>
      <c r="E2876">
        <v>60</v>
      </c>
      <c r="F2876" t="s">
        <v>3433</v>
      </c>
    </row>
    <row r="2877" spans="1:6">
      <c r="A2877">
        <v>700</v>
      </c>
      <c r="B2877" t="s">
        <v>3261</v>
      </c>
      <c r="C2877">
        <v>6575</v>
      </c>
      <c r="D2877" t="s">
        <v>3421</v>
      </c>
      <c r="E2877">
        <v>65</v>
      </c>
      <c r="F2877" t="s">
        <v>3434</v>
      </c>
    </row>
    <row r="2878" spans="1:6">
      <c r="A2878">
        <v>700</v>
      </c>
      <c r="B2878" t="s">
        <v>3261</v>
      </c>
      <c r="C2878">
        <v>6575</v>
      </c>
      <c r="D2878" t="s">
        <v>3421</v>
      </c>
      <c r="E2878">
        <v>70</v>
      </c>
      <c r="F2878" t="s">
        <v>3435</v>
      </c>
    </row>
    <row r="2879" spans="1:6">
      <c r="A2879">
        <v>700</v>
      </c>
      <c r="B2879" t="s">
        <v>3261</v>
      </c>
      <c r="C2879">
        <v>6575</v>
      </c>
      <c r="D2879" t="s">
        <v>3421</v>
      </c>
      <c r="E2879">
        <v>75</v>
      </c>
      <c r="F2879" t="s">
        <v>3436</v>
      </c>
    </row>
    <row r="2880" spans="1:6">
      <c r="A2880">
        <v>700</v>
      </c>
      <c r="B2880" t="s">
        <v>3261</v>
      </c>
      <c r="C2880">
        <v>6575</v>
      </c>
      <c r="D2880" t="s">
        <v>3421</v>
      </c>
      <c r="E2880">
        <v>80</v>
      </c>
      <c r="F2880" t="s">
        <v>3437</v>
      </c>
    </row>
    <row r="2881" spans="1:6">
      <c r="A2881">
        <v>700</v>
      </c>
      <c r="B2881" t="s">
        <v>3261</v>
      </c>
      <c r="C2881">
        <v>6575</v>
      </c>
      <c r="D2881" t="s">
        <v>3421</v>
      </c>
      <c r="E2881">
        <v>85</v>
      </c>
      <c r="F2881" t="s">
        <v>3438</v>
      </c>
    </row>
    <row r="2882" spans="1:6">
      <c r="A2882">
        <v>700</v>
      </c>
      <c r="B2882" t="s">
        <v>3261</v>
      </c>
      <c r="C2882">
        <v>6575</v>
      </c>
      <c r="D2882" t="s">
        <v>3421</v>
      </c>
      <c r="E2882">
        <v>90</v>
      </c>
      <c r="F2882" t="s">
        <v>3439</v>
      </c>
    </row>
    <row r="2883" spans="1:6">
      <c r="A2883">
        <v>700</v>
      </c>
      <c r="B2883" t="s">
        <v>3261</v>
      </c>
      <c r="C2883">
        <v>6575</v>
      </c>
      <c r="D2883" t="s">
        <v>3421</v>
      </c>
      <c r="E2883">
        <v>95</v>
      </c>
      <c r="F2883" t="s">
        <v>3440</v>
      </c>
    </row>
    <row r="2884" spans="1:6">
      <c r="A2884">
        <v>700</v>
      </c>
      <c r="B2884" t="s">
        <v>3261</v>
      </c>
      <c r="C2884">
        <v>6705</v>
      </c>
      <c r="D2884" t="s">
        <v>3441</v>
      </c>
      <c r="E2884">
        <v>5</v>
      </c>
      <c r="F2884" t="s">
        <v>3442</v>
      </c>
    </row>
    <row r="2885" spans="1:6">
      <c r="A2885">
        <v>700</v>
      </c>
      <c r="B2885" t="s">
        <v>3261</v>
      </c>
      <c r="C2885">
        <v>6705</v>
      </c>
      <c r="D2885" t="s">
        <v>3441</v>
      </c>
      <c r="E2885">
        <v>10</v>
      </c>
      <c r="F2885" t="s">
        <v>3443</v>
      </c>
    </row>
    <row r="2886" spans="1:6">
      <c r="A2886">
        <v>700</v>
      </c>
      <c r="B2886" t="s">
        <v>3261</v>
      </c>
      <c r="C2886">
        <v>6705</v>
      </c>
      <c r="D2886" t="s">
        <v>3441</v>
      </c>
      <c r="E2886">
        <v>15</v>
      </c>
      <c r="F2886" t="s">
        <v>3444</v>
      </c>
    </row>
    <row r="2887" spans="1:6">
      <c r="A2887">
        <v>700</v>
      </c>
      <c r="B2887" t="s">
        <v>3261</v>
      </c>
      <c r="C2887">
        <v>6705</v>
      </c>
      <c r="D2887" t="s">
        <v>3441</v>
      </c>
      <c r="E2887">
        <v>20</v>
      </c>
      <c r="F2887" t="s">
        <v>3445</v>
      </c>
    </row>
    <row r="2888" spans="1:6">
      <c r="A2888">
        <v>700</v>
      </c>
      <c r="B2888" t="s">
        <v>3261</v>
      </c>
      <c r="C2888">
        <v>6705</v>
      </c>
      <c r="D2888" t="s">
        <v>3441</v>
      </c>
      <c r="E2888">
        <v>25</v>
      </c>
      <c r="F2888" t="s">
        <v>3446</v>
      </c>
    </row>
    <row r="2889" spans="1:6">
      <c r="A2889">
        <v>700</v>
      </c>
      <c r="B2889" t="s">
        <v>3261</v>
      </c>
      <c r="C2889">
        <v>6705</v>
      </c>
      <c r="D2889" t="s">
        <v>3441</v>
      </c>
      <c r="E2889">
        <v>30</v>
      </c>
      <c r="F2889" t="s">
        <v>3447</v>
      </c>
    </row>
    <row r="2890" spans="1:6">
      <c r="A2890">
        <v>700</v>
      </c>
      <c r="B2890" t="s">
        <v>3261</v>
      </c>
      <c r="C2890">
        <v>6705</v>
      </c>
      <c r="D2890" t="s">
        <v>3441</v>
      </c>
      <c r="E2890">
        <v>35</v>
      </c>
      <c r="F2890" t="s">
        <v>3448</v>
      </c>
    </row>
    <row r="2891" spans="1:6">
      <c r="A2891">
        <v>700</v>
      </c>
      <c r="B2891" t="s">
        <v>3261</v>
      </c>
      <c r="C2891">
        <v>6715</v>
      </c>
      <c r="D2891" t="s">
        <v>3449</v>
      </c>
      <c r="E2891">
        <v>5</v>
      </c>
      <c r="F2891" t="s">
        <v>3450</v>
      </c>
    </row>
    <row r="2892" spans="1:6">
      <c r="A2892">
        <v>700</v>
      </c>
      <c r="B2892" t="s">
        <v>3261</v>
      </c>
      <c r="C2892">
        <v>6715</v>
      </c>
      <c r="D2892" t="s">
        <v>3449</v>
      </c>
      <c r="E2892">
        <v>10</v>
      </c>
      <c r="F2892" t="s">
        <v>3451</v>
      </c>
    </row>
    <row r="2893" spans="1:6">
      <c r="A2893">
        <v>700</v>
      </c>
      <c r="B2893" t="s">
        <v>3261</v>
      </c>
      <c r="C2893">
        <v>6715</v>
      </c>
      <c r="D2893" t="s">
        <v>3449</v>
      </c>
      <c r="E2893">
        <v>15</v>
      </c>
      <c r="F2893" t="s">
        <v>3452</v>
      </c>
    </row>
    <row r="2894" spans="1:6">
      <c r="A2894">
        <v>700</v>
      </c>
      <c r="B2894" t="s">
        <v>3261</v>
      </c>
      <c r="C2894">
        <v>6715</v>
      </c>
      <c r="D2894" t="s">
        <v>3449</v>
      </c>
      <c r="E2894">
        <v>20</v>
      </c>
      <c r="F2894" t="s">
        <v>3453</v>
      </c>
    </row>
    <row r="2895" spans="1:6">
      <c r="A2895">
        <v>700</v>
      </c>
      <c r="B2895" t="s">
        <v>3261</v>
      </c>
      <c r="C2895">
        <v>6715</v>
      </c>
      <c r="D2895" t="s">
        <v>3449</v>
      </c>
      <c r="E2895">
        <v>25</v>
      </c>
      <c r="F2895" t="s">
        <v>3454</v>
      </c>
    </row>
    <row r="2896" spans="1:6">
      <c r="A2896">
        <v>700</v>
      </c>
      <c r="B2896" t="s">
        <v>3261</v>
      </c>
      <c r="C2896">
        <v>6715</v>
      </c>
      <c r="D2896" t="s">
        <v>3449</v>
      </c>
      <c r="E2896">
        <v>30</v>
      </c>
      <c r="F2896" t="s">
        <v>3455</v>
      </c>
    </row>
    <row r="2897" spans="1:6">
      <c r="A2897">
        <v>700</v>
      </c>
      <c r="B2897" t="s">
        <v>3261</v>
      </c>
      <c r="C2897">
        <v>6715</v>
      </c>
      <c r="D2897" t="s">
        <v>3449</v>
      </c>
      <c r="E2897">
        <v>35</v>
      </c>
      <c r="F2897" t="s">
        <v>3456</v>
      </c>
    </row>
    <row r="2898" spans="1:6">
      <c r="A2898">
        <v>700</v>
      </c>
      <c r="B2898" t="s">
        <v>3261</v>
      </c>
      <c r="C2898">
        <v>6715</v>
      </c>
      <c r="D2898" t="s">
        <v>3449</v>
      </c>
      <c r="E2898">
        <v>40</v>
      </c>
      <c r="F2898" t="s">
        <v>3457</v>
      </c>
    </row>
    <row r="2899" spans="1:6">
      <c r="A2899">
        <v>700</v>
      </c>
      <c r="B2899" t="s">
        <v>3261</v>
      </c>
      <c r="C2899">
        <v>6725</v>
      </c>
      <c r="D2899" t="s">
        <v>3458</v>
      </c>
      <c r="E2899">
        <v>5</v>
      </c>
      <c r="F2899" t="s">
        <v>3459</v>
      </c>
    </row>
    <row r="2900" spans="1:6">
      <c r="A2900">
        <v>700</v>
      </c>
      <c r="B2900" t="s">
        <v>3261</v>
      </c>
      <c r="C2900">
        <v>6725</v>
      </c>
      <c r="D2900" t="s">
        <v>3458</v>
      </c>
      <c r="E2900">
        <v>10</v>
      </c>
      <c r="F2900" t="s">
        <v>3460</v>
      </c>
    </row>
    <row r="2901" spans="1:6">
      <c r="A2901">
        <v>700</v>
      </c>
      <c r="B2901" t="s">
        <v>3261</v>
      </c>
      <c r="C2901">
        <v>6725</v>
      </c>
      <c r="D2901" t="s">
        <v>3458</v>
      </c>
      <c r="E2901">
        <v>15</v>
      </c>
      <c r="F2901" t="s">
        <v>3461</v>
      </c>
    </row>
    <row r="2902" spans="1:6">
      <c r="A2902">
        <v>700</v>
      </c>
      <c r="B2902" t="s">
        <v>3261</v>
      </c>
      <c r="C2902">
        <v>6725</v>
      </c>
      <c r="D2902" t="s">
        <v>3458</v>
      </c>
      <c r="E2902">
        <v>20</v>
      </c>
      <c r="F2902" t="s">
        <v>3462</v>
      </c>
    </row>
    <row r="2903" spans="1:6">
      <c r="A2903">
        <v>700</v>
      </c>
      <c r="B2903" t="s">
        <v>3261</v>
      </c>
      <c r="C2903">
        <v>6725</v>
      </c>
      <c r="D2903" t="s">
        <v>3458</v>
      </c>
      <c r="E2903">
        <v>25</v>
      </c>
      <c r="F2903" t="s">
        <v>3463</v>
      </c>
    </row>
    <row r="2904" spans="1:6">
      <c r="A2904">
        <v>700</v>
      </c>
      <c r="B2904" t="s">
        <v>3261</v>
      </c>
      <c r="C2904">
        <v>6725</v>
      </c>
      <c r="D2904" t="s">
        <v>3458</v>
      </c>
      <c r="E2904">
        <v>30</v>
      </c>
      <c r="F2904" t="s">
        <v>3464</v>
      </c>
    </row>
    <row r="2905" spans="1:6">
      <c r="A2905">
        <v>700</v>
      </c>
      <c r="B2905" t="s">
        <v>3261</v>
      </c>
      <c r="C2905">
        <v>6725</v>
      </c>
      <c r="D2905" t="s">
        <v>3458</v>
      </c>
      <c r="E2905">
        <v>35</v>
      </c>
      <c r="F2905" t="s">
        <v>3465</v>
      </c>
    </row>
    <row r="2906" spans="1:6">
      <c r="A2906">
        <v>700</v>
      </c>
      <c r="B2906" t="s">
        <v>3261</v>
      </c>
      <c r="C2906">
        <v>6735</v>
      </c>
      <c r="D2906" t="s">
        <v>3466</v>
      </c>
      <c r="E2906">
        <v>5</v>
      </c>
      <c r="F2906" t="s">
        <v>3467</v>
      </c>
    </row>
    <row r="2907" spans="1:6">
      <c r="A2907">
        <v>700</v>
      </c>
      <c r="B2907" t="s">
        <v>3261</v>
      </c>
      <c r="C2907">
        <v>6735</v>
      </c>
      <c r="D2907" t="s">
        <v>3466</v>
      </c>
      <c r="E2907">
        <v>10</v>
      </c>
      <c r="F2907" t="s">
        <v>3468</v>
      </c>
    </row>
    <row r="2908" spans="1:6">
      <c r="A2908">
        <v>700</v>
      </c>
      <c r="B2908" t="s">
        <v>3261</v>
      </c>
      <c r="C2908">
        <v>6735</v>
      </c>
      <c r="D2908" t="s">
        <v>3466</v>
      </c>
      <c r="E2908">
        <v>15</v>
      </c>
      <c r="F2908" t="s">
        <v>3469</v>
      </c>
    </row>
    <row r="2909" spans="1:6">
      <c r="A2909">
        <v>700</v>
      </c>
      <c r="B2909" t="s">
        <v>3261</v>
      </c>
      <c r="C2909">
        <v>6735</v>
      </c>
      <c r="D2909" t="s">
        <v>3466</v>
      </c>
      <c r="E2909">
        <v>20</v>
      </c>
      <c r="F2909" t="s">
        <v>3470</v>
      </c>
    </row>
    <row r="2910" spans="1:6">
      <c r="A2910">
        <v>700</v>
      </c>
      <c r="B2910" t="s">
        <v>3261</v>
      </c>
      <c r="C2910">
        <v>6735</v>
      </c>
      <c r="D2910" t="s">
        <v>3466</v>
      </c>
      <c r="E2910">
        <v>25</v>
      </c>
      <c r="F2910" t="s">
        <v>3471</v>
      </c>
    </row>
    <row r="2911" spans="1:6">
      <c r="A2911">
        <v>700</v>
      </c>
      <c r="B2911" t="s">
        <v>3261</v>
      </c>
      <c r="C2911">
        <v>6736</v>
      </c>
      <c r="D2911" t="s">
        <v>3472</v>
      </c>
      <c r="E2911">
        <v>10</v>
      </c>
      <c r="F2911" t="s">
        <v>3473</v>
      </c>
    </row>
    <row r="2912" spans="1:6">
      <c r="A2912">
        <v>700</v>
      </c>
      <c r="B2912" t="s">
        <v>3261</v>
      </c>
      <c r="C2912">
        <v>6736</v>
      </c>
      <c r="D2912" t="s">
        <v>3472</v>
      </c>
      <c r="E2912">
        <v>20</v>
      </c>
      <c r="F2912" t="s">
        <v>3474</v>
      </c>
    </row>
    <row r="2913" spans="1:6">
      <c r="A2913">
        <v>700</v>
      </c>
      <c r="B2913" t="s">
        <v>3261</v>
      </c>
      <c r="C2913">
        <v>6737</v>
      </c>
      <c r="D2913" t="s">
        <v>3475</v>
      </c>
      <c r="E2913">
        <v>10</v>
      </c>
      <c r="F2913" t="s">
        <v>3476</v>
      </c>
    </row>
    <row r="2914" spans="1:6">
      <c r="A2914">
        <v>700</v>
      </c>
      <c r="B2914" t="s">
        <v>3261</v>
      </c>
      <c r="C2914">
        <v>6737</v>
      </c>
      <c r="D2914" t="s">
        <v>3475</v>
      </c>
      <c r="E2914">
        <v>20</v>
      </c>
      <c r="F2914" t="s">
        <v>3477</v>
      </c>
    </row>
    <row r="2915" spans="1:6">
      <c r="A2915">
        <v>700</v>
      </c>
      <c r="B2915" t="s">
        <v>3261</v>
      </c>
      <c r="C2915">
        <v>6737</v>
      </c>
      <c r="D2915" t="s">
        <v>3475</v>
      </c>
      <c r="E2915">
        <v>25</v>
      </c>
      <c r="F2915" t="s">
        <v>3478</v>
      </c>
    </row>
    <row r="2916" spans="1:6">
      <c r="A2916">
        <v>700</v>
      </c>
      <c r="B2916" t="s">
        <v>3261</v>
      </c>
      <c r="C2916">
        <v>6737</v>
      </c>
      <c r="D2916" t="s">
        <v>3475</v>
      </c>
      <c r="E2916">
        <v>30</v>
      </c>
      <c r="F2916" t="s">
        <v>3479</v>
      </c>
    </row>
    <row r="2917" spans="1:6">
      <c r="A2917">
        <v>700</v>
      </c>
      <c r="B2917" t="s">
        <v>3261</v>
      </c>
      <c r="C2917">
        <v>6737</v>
      </c>
      <c r="D2917" t="s">
        <v>3475</v>
      </c>
      <c r="E2917">
        <v>35</v>
      </c>
      <c r="F2917" t="s">
        <v>3480</v>
      </c>
    </row>
    <row r="2918" spans="1:6">
      <c r="A2918">
        <v>700</v>
      </c>
      <c r="B2918" t="s">
        <v>3261</v>
      </c>
      <c r="C2918">
        <v>6737</v>
      </c>
      <c r="D2918" t="s">
        <v>3475</v>
      </c>
      <c r="E2918">
        <v>40</v>
      </c>
      <c r="F2918" t="s">
        <v>3481</v>
      </c>
    </row>
    <row r="2919" spans="1:6">
      <c r="A2919">
        <v>700</v>
      </c>
      <c r="B2919" t="s">
        <v>3261</v>
      </c>
      <c r="C2919">
        <v>6737</v>
      </c>
      <c r="D2919" t="s">
        <v>3475</v>
      </c>
      <c r="E2919">
        <v>45</v>
      </c>
      <c r="F2919" t="s">
        <v>3482</v>
      </c>
    </row>
    <row r="2920" spans="1:6">
      <c r="A2920">
        <v>700</v>
      </c>
      <c r="B2920" t="s">
        <v>3261</v>
      </c>
      <c r="C2920">
        <v>6737</v>
      </c>
      <c r="D2920" t="s">
        <v>3475</v>
      </c>
      <c r="E2920">
        <v>50</v>
      </c>
      <c r="F2920" t="s">
        <v>3483</v>
      </c>
    </row>
    <row r="2921" spans="1:6">
      <c r="A2921">
        <v>700</v>
      </c>
      <c r="B2921" t="s">
        <v>3261</v>
      </c>
      <c r="C2921">
        <v>6737</v>
      </c>
      <c r="D2921" t="s">
        <v>3475</v>
      </c>
      <c r="E2921">
        <v>55</v>
      </c>
      <c r="F2921" t="s">
        <v>3484</v>
      </c>
    </row>
    <row r="2922" spans="1:6">
      <c r="A2922">
        <v>700</v>
      </c>
      <c r="B2922" t="s">
        <v>3261</v>
      </c>
      <c r="C2922">
        <v>6737</v>
      </c>
      <c r="D2922" t="s">
        <v>3475</v>
      </c>
      <c r="E2922">
        <v>60</v>
      </c>
      <c r="F2922" t="s">
        <v>3485</v>
      </c>
    </row>
    <row r="2923" spans="1:6">
      <c r="A2923">
        <v>700</v>
      </c>
      <c r="B2923" t="s">
        <v>3261</v>
      </c>
      <c r="C2923">
        <v>6737</v>
      </c>
      <c r="D2923" t="s">
        <v>3475</v>
      </c>
      <c r="E2923">
        <v>65</v>
      </c>
      <c r="F2923" t="s">
        <v>3486</v>
      </c>
    </row>
    <row r="2924" spans="1:6">
      <c r="A2924">
        <v>700</v>
      </c>
      <c r="B2924" t="s">
        <v>3261</v>
      </c>
      <c r="C2924">
        <v>6737</v>
      </c>
      <c r="D2924" t="s">
        <v>3475</v>
      </c>
      <c r="E2924">
        <v>70</v>
      </c>
      <c r="F2924" t="s">
        <v>3487</v>
      </c>
    </row>
    <row r="2925" spans="1:6">
      <c r="A2925">
        <v>700</v>
      </c>
      <c r="B2925" t="s">
        <v>3261</v>
      </c>
      <c r="C2925">
        <v>6737</v>
      </c>
      <c r="D2925" t="s">
        <v>3475</v>
      </c>
      <c r="E2925">
        <v>75</v>
      </c>
      <c r="F2925" t="s">
        <v>3488</v>
      </c>
    </row>
    <row r="2926" spans="1:6">
      <c r="A2926">
        <v>700</v>
      </c>
      <c r="B2926" t="s">
        <v>3261</v>
      </c>
      <c r="C2926">
        <v>6745</v>
      </c>
      <c r="D2926" t="s">
        <v>3489</v>
      </c>
      <c r="E2926">
        <v>5</v>
      </c>
      <c r="F2926" t="s">
        <v>3490</v>
      </c>
    </row>
    <row r="2927" spans="1:6">
      <c r="A2927">
        <v>700</v>
      </c>
      <c r="B2927" t="s">
        <v>3261</v>
      </c>
      <c r="C2927">
        <v>6745</v>
      </c>
      <c r="D2927" t="s">
        <v>3489</v>
      </c>
      <c r="E2927">
        <v>10</v>
      </c>
      <c r="F2927" t="s">
        <v>3491</v>
      </c>
    </row>
    <row r="2928" spans="1:6">
      <c r="A2928">
        <v>700</v>
      </c>
      <c r="B2928" t="s">
        <v>3261</v>
      </c>
      <c r="C2928">
        <v>6745</v>
      </c>
      <c r="D2928" t="s">
        <v>3489</v>
      </c>
      <c r="E2928">
        <v>15</v>
      </c>
      <c r="F2928" t="s">
        <v>3492</v>
      </c>
    </row>
    <row r="2929" spans="1:6">
      <c r="A2929">
        <v>700</v>
      </c>
      <c r="B2929" t="s">
        <v>3261</v>
      </c>
      <c r="C2929">
        <v>6745</v>
      </c>
      <c r="D2929" t="s">
        <v>3489</v>
      </c>
      <c r="E2929">
        <v>20</v>
      </c>
      <c r="F2929" t="s">
        <v>3493</v>
      </c>
    </row>
    <row r="2930" spans="1:6">
      <c r="A2930">
        <v>700</v>
      </c>
      <c r="B2930" t="s">
        <v>3261</v>
      </c>
      <c r="C2930">
        <v>6755</v>
      </c>
      <c r="D2930" t="s">
        <v>3494</v>
      </c>
      <c r="E2930">
        <v>5</v>
      </c>
      <c r="F2930" t="s">
        <v>3495</v>
      </c>
    </row>
    <row r="2931" spans="1:6">
      <c r="A2931">
        <v>700</v>
      </c>
      <c r="B2931" t="s">
        <v>3261</v>
      </c>
      <c r="C2931">
        <v>6755</v>
      </c>
      <c r="D2931" t="s">
        <v>3494</v>
      </c>
      <c r="E2931">
        <v>10</v>
      </c>
      <c r="F2931" t="s">
        <v>3496</v>
      </c>
    </row>
    <row r="2932" spans="1:6">
      <c r="A2932">
        <v>700</v>
      </c>
      <c r="B2932" t="s">
        <v>3261</v>
      </c>
      <c r="C2932">
        <v>6755</v>
      </c>
      <c r="D2932" t="s">
        <v>3494</v>
      </c>
      <c r="E2932">
        <v>15</v>
      </c>
      <c r="F2932" t="s">
        <v>3497</v>
      </c>
    </row>
    <row r="2933" spans="1:6">
      <c r="A2933">
        <v>700</v>
      </c>
      <c r="B2933" t="s">
        <v>3261</v>
      </c>
      <c r="C2933">
        <v>6755</v>
      </c>
      <c r="D2933" t="s">
        <v>3494</v>
      </c>
      <c r="E2933">
        <v>20</v>
      </c>
      <c r="F2933" t="s">
        <v>3498</v>
      </c>
    </row>
    <row r="2934" spans="1:6">
      <c r="A2934">
        <v>700</v>
      </c>
      <c r="B2934" t="s">
        <v>3261</v>
      </c>
      <c r="C2934">
        <v>6755</v>
      </c>
      <c r="D2934" t="s">
        <v>3494</v>
      </c>
      <c r="E2934">
        <v>25</v>
      </c>
      <c r="F2934" t="s">
        <v>3499</v>
      </c>
    </row>
    <row r="2935" spans="1:6">
      <c r="A2935">
        <v>700</v>
      </c>
      <c r="B2935" t="s">
        <v>3261</v>
      </c>
      <c r="C2935">
        <v>6755</v>
      </c>
      <c r="D2935" t="s">
        <v>3494</v>
      </c>
      <c r="E2935">
        <v>30</v>
      </c>
      <c r="F2935" t="s">
        <v>3500</v>
      </c>
    </row>
    <row r="2936" spans="1:6">
      <c r="A2936">
        <v>700</v>
      </c>
      <c r="B2936" t="s">
        <v>3261</v>
      </c>
      <c r="C2936">
        <v>6765</v>
      </c>
      <c r="D2936" t="s">
        <v>3501</v>
      </c>
      <c r="E2936">
        <v>5</v>
      </c>
      <c r="F2936" t="s">
        <v>3502</v>
      </c>
    </row>
    <row r="2937" spans="1:6">
      <c r="A2937">
        <v>700</v>
      </c>
      <c r="B2937" t="s">
        <v>3261</v>
      </c>
      <c r="C2937">
        <v>6765</v>
      </c>
      <c r="D2937" t="s">
        <v>3501</v>
      </c>
      <c r="E2937">
        <v>10</v>
      </c>
      <c r="F2937" t="s">
        <v>3503</v>
      </c>
    </row>
    <row r="2938" spans="1:6">
      <c r="A2938">
        <v>700</v>
      </c>
      <c r="B2938" t="s">
        <v>3261</v>
      </c>
      <c r="C2938">
        <v>6765</v>
      </c>
      <c r="D2938" t="s">
        <v>3501</v>
      </c>
      <c r="E2938">
        <v>15</v>
      </c>
      <c r="F2938" t="s">
        <v>3504</v>
      </c>
    </row>
    <row r="2939" spans="1:6">
      <c r="A2939">
        <v>700</v>
      </c>
      <c r="B2939" t="s">
        <v>3261</v>
      </c>
      <c r="C2939">
        <v>6765</v>
      </c>
      <c r="D2939" t="s">
        <v>3501</v>
      </c>
      <c r="E2939">
        <v>20</v>
      </c>
      <c r="F2939" t="s">
        <v>3505</v>
      </c>
    </row>
    <row r="2940" spans="1:6">
      <c r="A2940">
        <v>700</v>
      </c>
      <c r="B2940" t="s">
        <v>3261</v>
      </c>
      <c r="C2940">
        <v>6765</v>
      </c>
      <c r="D2940" t="s">
        <v>3501</v>
      </c>
      <c r="E2940">
        <v>25</v>
      </c>
      <c r="F2940" t="s">
        <v>3506</v>
      </c>
    </row>
    <row r="2941" spans="1:6">
      <c r="A2941">
        <v>700</v>
      </c>
      <c r="B2941" t="s">
        <v>3261</v>
      </c>
      <c r="C2941">
        <v>6765</v>
      </c>
      <c r="D2941" t="s">
        <v>3501</v>
      </c>
      <c r="E2941">
        <v>30</v>
      </c>
      <c r="F2941" t="s">
        <v>3507</v>
      </c>
    </row>
    <row r="2942" spans="1:6">
      <c r="A2942">
        <v>700</v>
      </c>
      <c r="B2942" t="s">
        <v>3261</v>
      </c>
      <c r="C2942">
        <v>6765</v>
      </c>
      <c r="D2942" t="s">
        <v>3501</v>
      </c>
      <c r="E2942">
        <v>35</v>
      </c>
      <c r="F2942" t="s">
        <v>3508</v>
      </c>
    </row>
    <row r="2943" spans="1:6">
      <c r="A2943">
        <v>700</v>
      </c>
      <c r="B2943" t="s">
        <v>3261</v>
      </c>
      <c r="C2943">
        <v>6765</v>
      </c>
      <c r="D2943" t="s">
        <v>3501</v>
      </c>
      <c r="E2943">
        <v>40</v>
      </c>
      <c r="F2943" t="s">
        <v>3509</v>
      </c>
    </row>
    <row r="2944" spans="1:6">
      <c r="A2944">
        <v>700</v>
      </c>
      <c r="B2944" t="s">
        <v>3261</v>
      </c>
      <c r="C2944">
        <v>6765</v>
      </c>
      <c r="D2944" t="s">
        <v>3501</v>
      </c>
      <c r="E2944">
        <v>45</v>
      </c>
      <c r="F2944" t="s">
        <v>3510</v>
      </c>
    </row>
    <row r="2945" spans="1:6">
      <c r="A2945">
        <v>700</v>
      </c>
      <c r="B2945" t="s">
        <v>3261</v>
      </c>
      <c r="C2945">
        <v>6765</v>
      </c>
      <c r="D2945" t="s">
        <v>3501</v>
      </c>
      <c r="E2945">
        <v>50</v>
      </c>
      <c r="F2945" t="s">
        <v>3511</v>
      </c>
    </row>
    <row r="2946" spans="1:6">
      <c r="A2946">
        <v>700</v>
      </c>
      <c r="B2946" t="s">
        <v>3261</v>
      </c>
      <c r="C2946">
        <v>6765</v>
      </c>
      <c r="D2946" t="s">
        <v>3501</v>
      </c>
      <c r="E2946">
        <v>55</v>
      </c>
      <c r="F2946" t="s">
        <v>3512</v>
      </c>
    </row>
    <row r="2947" spans="1:6">
      <c r="A2947">
        <v>700</v>
      </c>
      <c r="B2947" t="s">
        <v>3261</v>
      </c>
      <c r="C2947">
        <v>6765</v>
      </c>
      <c r="D2947" t="s">
        <v>3501</v>
      </c>
      <c r="E2947">
        <v>60</v>
      </c>
      <c r="F2947" t="s">
        <v>3513</v>
      </c>
    </row>
    <row r="2948" spans="1:6">
      <c r="A2948">
        <v>700</v>
      </c>
      <c r="B2948" t="s">
        <v>3261</v>
      </c>
      <c r="C2948">
        <v>6765</v>
      </c>
      <c r="D2948" t="s">
        <v>3501</v>
      </c>
      <c r="E2948">
        <v>65</v>
      </c>
      <c r="F2948" t="s">
        <v>3514</v>
      </c>
    </row>
    <row r="2949" spans="1:6">
      <c r="A2949">
        <v>700</v>
      </c>
      <c r="B2949" t="s">
        <v>3261</v>
      </c>
      <c r="C2949">
        <v>6765</v>
      </c>
      <c r="D2949" t="s">
        <v>3501</v>
      </c>
      <c r="E2949">
        <v>70</v>
      </c>
      <c r="F2949" t="s">
        <v>3515</v>
      </c>
    </row>
    <row r="2950" spans="1:6">
      <c r="A2950">
        <v>700</v>
      </c>
      <c r="B2950" t="s">
        <v>3261</v>
      </c>
      <c r="C2950">
        <v>6775</v>
      </c>
      <c r="D2950" t="s">
        <v>3516</v>
      </c>
      <c r="E2950">
        <v>5</v>
      </c>
      <c r="F2950" t="s">
        <v>3517</v>
      </c>
    </row>
    <row r="2951" spans="1:6">
      <c r="A2951">
        <v>700</v>
      </c>
      <c r="B2951" t="s">
        <v>3261</v>
      </c>
      <c r="C2951">
        <v>6775</v>
      </c>
      <c r="D2951" t="s">
        <v>3516</v>
      </c>
      <c r="E2951">
        <v>10</v>
      </c>
      <c r="F2951" t="s">
        <v>3518</v>
      </c>
    </row>
    <row r="2952" spans="1:6">
      <c r="A2952">
        <v>700</v>
      </c>
      <c r="B2952" t="s">
        <v>3261</v>
      </c>
      <c r="C2952">
        <v>6775</v>
      </c>
      <c r="D2952" t="s">
        <v>3516</v>
      </c>
      <c r="E2952">
        <v>15</v>
      </c>
      <c r="F2952" t="s">
        <v>3519</v>
      </c>
    </row>
    <row r="2953" spans="1:6">
      <c r="A2953">
        <v>700</v>
      </c>
      <c r="B2953" t="s">
        <v>3261</v>
      </c>
      <c r="C2953">
        <v>6775</v>
      </c>
      <c r="D2953" t="s">
        <v>3516</v>
      </c>
      <c r="E2953">
        <v>20</v>
      </c>
      <c r="F2953" t="s">
        <v>3520</v>
      </c>
    </row>
    <row r="2954" spans="1:6">
      <c r="A2954">
        <v>700</v>
      </c>
      <c r="B2954" t="s">
        <v>3261</v>
      </c>
      <c r="C2954">
        <v>6775</v>
      </c>
      <c r="D2954" t="s">
        <v>3516</v>
      </c>
      <c r="E2954">
        <v>25</v>
      </c>
      <c r="F2954" t="s">
        <v>3521</v>
      </c>
    </row>
    <row r="2955" spans="1:6">
      <c r="A2955">
        <v>700</v>
      </c>
      <c r="B2955" t="s">
        <v>3261</v>
      </c>
      <c r="C2955">
        <v>6785</v>
      </c>
      <c r="D2955" t="s">
        <v>3522</v>
      </c>
      <c r="E2955">
        <v>5</v>
      </c>
      <c r="F2955" t="s">
        <v>3523</v>
      </c>
    </row>
    <row r="2956" spans="1:6">
      <c r="A2956">
        <v>700</v>
      </c>
      <c r="B2956" t="s">
        <v>3261</v>
      </c>
      <c r="C2956">
        <v>6785</v>
      </c>
      <c r="D2956" t="s">
        <v>3522</v>
      </c>
      <c r="E2956">
        <v>10</v>
      </c>
      <c r="F2956" t="s">
        <v>3524</v>
      </c>
    </row>
    <row r="2957" spans="1:6">
      <c r="A2957">
        <v>700</v>
      </c>
      <c r="B2957" t="s">
        <v>3261</v>
      </c>
      <c r="C2957">
        <v>6785</v>
      </c>
      <c r="D2957" t="s">
        <v>3522</v>
      </c>
      <c r="E2957">
        <v>15</v>
      </c>
      <c r="F2957" t="s">
        <v>3525</v>
      </c>
    </row>
    <row r="2958" spans="1:6">
      <c r="A2958">
        <v>700</v>
      </c>
      <c r="B2958" t="s">
        <v>3261</v>
      </c>
      <c r="C2958">
        <v>6785</v>
      </c>
      <c r="D2958" t="s">
        <v>3522</v>
      </c>
      <c r="E2958">
        <v>20</v>
      </c>
      <c r="F2958" t="s">
        <v>3526</v>
      </c>
    </row>
    <row r="2959" spans="1:6">
      <c r="A2959">
        <v>700</v>
      </c>
      <c r="B2959" t="s">
        <v>3261</v>
      </c>
      <c r="C2959">
        <v>6785</v>
      </c>
      <c r="D2959" t="s">
        <v>3522</v>
      </c>
      <c r="E2959">
        <v>25</v>
      </c>
      <c r="F2959" t="s">
        <v>3527</v>
      </c>
    </row>
    <row r="2960" spans="1:6">
      <c r="A2960">
        <v>700</v>
      </c>
      <c r="B2960" t="s">
        <v>3261</v>
      </c>
      <c r="C2960">
        <v>6795</v>
      </c>
      <c r="D2960" t="s">
        <v>3528</v>
      </c>
      <c r="E2960">
        <v>5</v>
      </c>
      <c r="F2960" t="s">
        <v>3529</v>
      </c>
    </row>
    <row r="2961" spans="1:6">
      <c r="A2961">
        <v>700</v>
      </c>
      <c r="B2961" t="s">
        <v>3261</v>
      </c>
      <c r="C2961">
        <v>6795</v>
      </c>
      <c r="D2961" t="s">
        <v>3528</v>
      </c>
      <c r="E2961">
        <v>10</v>
      </c>
      <c r="F2961" t="s">
        <v>3530</v>
      </c>
    </row>
    <row r="2962" spans="1:6">
      <c r="A2962">
        <v>700</v>
      </c>
      <c r="B2962" t="s">
        <v>3261</v>
      </c>
      <c r="C2962">
        <v>6795</v>
      </c>
      <c r="D2962" t="s">
        <v>3528</v>
      </c>
      <c r="E2962">
        <v>15</v>
      </c>
      <c r="F2962" t="s">
        <v>3531</v>
      </c>
    </row>
    <row r="2963" spans="1:6">
      <c r="A2963">
        <v>700</v>
      </c>
      <c r="B2963" t="s">
        <v>3261</v>
      </c>
      <c r="C2963">
        <v>6795</v>
      </c>
      <c r="D2963" t="s">
        <v>3528</v>
      </c>
      <c r="E2963">
        <v>20</v>
      </c>
      <c r="F2963" t="s">
        <v>3532</v>
      </c>
    </row>
    <row r="2964" spans="1:6">
      <c r="A2964">
        <v>700</v>
      </c>
      <c r="B2964" t="s">
        <v>3261</v>
      </c>
      <c r="C2964">
        <v>6796</v>
      </c>
      <c r="D2964" t="s">
        <v>401</v>
      </c>
      <c r="E2964">
        <v>10</v>
      </c>
      <c r="F2964" t="s">
        <v>3533</v>
      </c>
    </row>
    <row r="2965" spans="1:6">
      <c r="A2965">
        <v>700</v>
      </c>
      <c r="B2965" t="s">
        <v>3261</v>
      </c>
      <c r="C2965">
        <v>6796</v>
      </c>
      <c r="D2965" t="s">
        <v>401</v>
      </c>
      <c r="E2965">
        <v>20</v>
      </c>
      <c r="F2965" t="s">
        <v>3534</v>
      </c>
    </row>
    <row r="2966" spans="1:6">
      <c r="A2966">
        <v>700</v>
      </c>
      <c r="B2966" t="s">
        <v>3261</v>
      </c>
      <c r="C2966">
        <v>6820</v>
      </c>
      <c r="D2966" t="s">
        <v>3535</v>
      </c>
      <c r="E2966">
        <v>10</v>
      </c>
      <c r="F2966" t="s">
        <v>3536</v>
      </c>
    </row>
    <row r="2967" spans="1:6">
      <c r="A2967">
        <v>700</v>
      </c>
      <c r="B2967" t="s">
        <v>3261</v>
      </c>
      <c r="C2967">
        <v>6820</v>
      </c>
      <c r="D2967" t="s">
        <v>3535</v>
      </c>
      <c r="E2967">
        <v>20</v>
      </c>
      <c r="F2967" t="s">
        <v>3537</v>
      </c>
    </row>
    <row r="2968" spans="1:6">
      <c r="A2968">
        <v>700</v>
      </c>
      <c r="B2968" t="s">
        <v>3261</v>
      </c>
      <c r="C2968">
        <v>6820</v>
      </c>
      <c r="D2968" t="s">
        <v>3535</v>
      </c>
      <c r="E2968">
        <v>30</v>
      </c>
      <c r="F2968" t="s">
        <v>3538</v>
      </c>
    </row>
    <row r="2969" spans="1:6">
      <c r="A2969">
        <v>700</v>
      </c>
      <c r="B2969" t="s">
        <v>3261</v>
      </c>
      <c r="C2969">
        <v>6825</v>
      </c>
      <c r="D2969" t="s">
        <v>3539</v>
      </c>
      <c r="E2969">
        <v>1</v>
      </c>
      <c r="F2969" t="s">
        <v>3540</v>
      </c>
    </row>
    <row r="2970" spans="1:6">
      <c r="A2970">
        <v>700</v>
      </c>
      <c r="B2970" t="s">
        <v>3261</v>
      </c>
      <c r="C2970">
        <v>6830</v>
      </c>
      <c r="D2970" t="s">
        <v>3541</v>
      </c>
      <c r="E2970">
        <v>2</v>
      </c>
      <c r="F2970" t="s">
        <v>3542</v>
      </c>
    </row>
    <row r="2971" spans="1:6">
      <c r="A2971">
        <v>700</v>
      </c>
      <c r="B2971" t="s">
        <v>3261</v>
      </c>
      <c r="C2971">
        <v>6830</v>
      </c>
      <c r="D2971" t="s">
        <v>3541</v>
      </c>
      <c r="E2971">
        <v>5</v>
      </c>
      <c r="F2971" t="s">
        <v>3543</v>
      </c>
    </row>
    <row r="2972" spans="1:6">
      <c r="A2972">
        <v>700</v>
      </c>
      <c r="B2972" t="s">
        <v>3261</v>
      </c>
      <c r="C2972">
        <v>6830</v>
      </c>
      <c r="D2972" t="s">
        <v>3541</v>
      </c>
      <c r="E2972">
        <v>6</v>
      </c>
      <c r="F2972" t="s">
        <v>3544</v>
      </c>
    </row>
    <row r="2973" spans="1:6">
      <c r="A2973">
        <v>700</v>
      </c>
      <c r="B2973" t="s">
        <v>3261</v>
      </c>
      <c r="C2973">
        <v>6830</v>
      </c>
      <c r="D2973" t="s">
        <v>3541</v>
      </c>
      <c r="E2973">
        <v>7</v>
      </c>
      <c r="F2973" t="s">
        <v>3545</v>
      </c>
    </row>
    <row r="2974" spans="1:6">
      <c r="A2974">
        <v>700</v>
      </c>
      <c r="B2974" t="s">
        <v>3261</v>
      </c>
      <c r="C2974">
        <v>6830</v>
      </c>
      <c r="D2974" t="s">
        <v>3541</v>
      </c>
      <c r="E2974">
        <v>8</v>
      </c>
      <c r="F2974" t="s">
        <v>3546</v>
      </c>
    </row>
    <row r="2975" spans="1:6">
      <c r="A2975">
        <v>700</v>
      </c>
      <c r="B2975" t="s">
        <v>3261</v>
      </c>
      <c r="C2975">
        <v>6830</v>
      </c>
      <c r="D2975" t="s">
        <v>3541</v>
      </c>
      <c r="E2975">
        <v>10</v>
      </c>
      <c r="F2975" t="s">
        <v>3547</v>
      </c>
    </row>
    <row r="2976" spans="1:6">
      <c r="A2976">
        <v>700</v>
      </c>
      <c r="B2976" t="s">
        <v>3261</v>
      </c>
      <c r="C2976">
        <v>6830</v>
      </c>
      <c r="D2976" t="s">
        <v>3541</v>
      </c>
      <c r="E2976">
        <v>11</v>
      </c>
      <c r="F2976" t="s">
        <v>3548</v>
      </c>
    </row>
    <row r="2977" spans="1:6">
      <c r="A2977">
        <v>700</v>
      </c>
      <c r="B2977" t="s">
        <v>3261</v>
      </c>
      <c r="C2977">
        <v>6830</v>
      </c>
      <c r="D2977" t="s">
        <v>3541</v>
      </c>
      <c r="E2977">
        <v>12</v>
      </c>
      <c r="F2977" t="s">
        <v>3549</v>
      </c>
    </row>
    <row r="2978" spans="1:6">
      <c r="A2978">
        <v>700</v>
      </c>
      <c r="B2978" t="s">
        <v>3261</v>
      </c>
      <c r="C2978">
        <v>6830</v>
      </c>
      <c r="D2978" t="s">
        <v>3541</v>
      </c>
      <c r="E2978">
        <v>13</v>
      </c>
      <c r="F2978" t="s">
        <v>3550</v>
      </c>
    </row>
    <row r="2979" spans="1:6">
      <c r="A2979">
        <v>700</v>
      </c>
      <c r="B2979" t="s">
        <v>3261</v>
      </c>
      <c r="C2979">
        <v>6830</v>
      </c>
      <c r="D2979" t="s">
        <v>3541</v>
      </c>
      <c r="E2979">
        <v>15</v>
      </c>
      <c r="F2979" t="s">
        <v>3551</v>
      </c>
    </row>
    <row r="2980" spans="1:6">
      <c r="A2980">
        <v>700</v>
      </c>
      <c r="B2980" t="s">
        <v>3261</v>
      </c>
      <c r="C2980">
        <v>6830</v>
      </c>
      <c r="D2980" t="s">
        <v>3541</v>
      </c>
      <c r="E2980">
        <v>16</v>
      </c>
      <c r="F2980" t="s">
        <v>3552</v>
      </c>
    </row>
    <row r="2981" spans="1:6">
      <c r="A2981">
        <v>700</v>
      </c>
      <c r="B2981" t="s">
        <v>3261</v>
      </c>
      <c r="C2981">
        <v>6830</v>
      </c>
      <c r="D2981" t="s">
        <v>3541</v>
      </c>
      <c r="E2981">
        <v>17</v>
      </c>
      <c r="F2981" t="s">
        <v>3553</v>
      </c>
    </row>
    <row r="2982" spans="1:6">
      <c r="A2982">
        <v>700</v>
      </c>
      <c r="B2982" t="s">
        <v>3261</v>
      </c>
      <c r="C2982">
        <v>6830</v>
      </c>
      <c r="D2982" t="s">
        <v>3541</v>
      </c>
      <c r="E2982">
        <v>18</v>
      </c>
      <c r="F2982" t="s">
        <v>3554</v>
      </c>
    </row>
    <row r="2983" spans="1:6">
      <c r="A2983">
        <v>700</v>
      </c>
      <c r="B2983" t="s">
        <v>3261</v>
      </c>
      <c r="C2983">
        <v>6830</v>
      </c>
      <c r="D2983" t="s">
        <v>3541</v>
      </c>
      <c r="E2983">
        <v>20</v>
      </c>
      <c r="F2983" t="s">
        <v>3555</v>
      </c>
    </row>
    <row r="2984" spans="1:6">
      <c r="A2984">
        <v>700</v>
      </c>
      <c r="B2984" t="s">
        <v>3261</v>
      </c>
      <c r="C2984">
        <v>6830</v>
      </c>
      <c r="D2984" t="s">
        <v>3541</v>
      </c>
      <c r="E2984">
        <v>21</v>
      </c>
      <c r="F2984" t="s">
        <v>3556</v>
      </c>
    </row>
    <row r="2985" spans="1:6">
      <c r="A2985">
        <v>700</v>
      </c>
      <c r="B2985" t="s">
        <v>3261</v>
      </c>
      <c r="C2985">
        <v>6830</v>
      </c>
      <c r="D2985" t="s">
        <v>3541</v>
      </c>
      <c r="E2985">
        <v>25</v>
      </c>
      <c r="F2985" t="s">
        <v>3557</v>
      </c>
    </row>
    <row r="2986" spans="1:6">
      <c r="A2986">
        <v>700</v>
      </c>
      <c r="B2986" t="s">
        <v>3261</v>
      </c>
      <c r="C2986">
        <v>6830</v>
      </c>
      <c r="D2986" t="s">
        <v>3541</v>
      </c>
      <c r="E2986">
        <v>26</v>
      </c>
      <c r="F2986" t="s">
        <v>3558</v>
      </c>
    </row>
    <row r="2987" spans="1:6">
      <c r="A2987">
        <v>700</v>
      </c>
      <c r="B2987" t="s">
        <v>3261</v>
      </c>
      <c r="C2987">
        <v>6830</v>
      </c>
      <c r="D2987" t="s">
        <v>3541</v>
      </c>
      <c r="E2987">
        <v>27</v>
      </c>
      <c r="F2987" t="s">
        <v>3559</v>
      </c>
    </row>
    <row r="2988" spans="1:6">
      <c r="A2988">
        <v>700</v>
      </c>
      <c r="B2988" t="s">
        <v>3261</v>
      </c>
      <c r="C2988">
        <v>6830</v>
      </c>
      <c r="D2988" t="s">
        <v>3541</v>
      </c>
      <c r="E2988">
        <v>28</v>
      </c>
      <c r="F2988" t="s">
        <v>3560</v>
      </c>
    </row>
    <row r="2989" spans="1:6">
      <c r="A2989">
        <v>700</v>
      </c>
      <c r="B2989" t="s">
        <v>3261</v>
      </c>
      <c r="C2989">
        <v>6830</v>
      </c>
      <c r="D2989" t="s">
        <v>3541</v>
      </c>
      <c r="E2989">
        <v>30</v>
      </c>
      <c r="F2989" t="s">
        <v>3561</v>
      </c>
    </row>
    <row r="2990" spans="1:6">
      <c r="A2990">
        <v>700</v>
      </c>
      <c r="B2990" t="s">
        <v>3261</v>
      </c>
      <c r="C2990">
        <v>6830</v>
      </c>
      <c r="D2990" t="s">
        <v>3541</v>
      </c>
      <c r="E2990">
        <v>31</v>
      </c>
      <c r="F2990" t="s">
        <v>3562</v>
      </c>
    </row>
    <row r="2991" spans="1:6">
      <c r="A2991">
        <v>700</v>
      </c>
      <c r="B2991" t="s">
        <v>3261</v>
      </c>
      <c r="C2991">
        <v>6830</v>
      </c>
      <c r="D2991" t="s">
        <v>3541</v>
      </c>
      <c r="E2991">
        <v>32</v>
      </c>
      <c r="F2991" t="s">
        <v>3563</v>
      </c>
    </row>
    <row r="2992" spans="1:6">
      <c r="A2992">
        <v>700</v>
      </c>
      <c r="B2992" t="s">
        <v>3261</v>
      </c>
      <c r="C2992">
        <v>6830</v>
      </c>
      <c r="D2992" t="s">
        <v>3541</v>
      </c>
      <c r="E2992">
        <v>33</v>
      </c>
      <c r="F2992" t="s">
        <v>3564</v>
      </c>
    </row>
    <row r="2993" spans="1:6">
      <c r="A2993">
        <v>700</v>
      </c>
      <c r="B2993" t="s">
        <v>3261</v>
      </c>
      <c r="C2993">
        <v>6830</v>
      </c>
      <c r="D2993" t="s">
        <v>3541</v>
      </c>
      <c r="E2993">
        <v>35</v>
      </c>
      <c r="F2993" t="s">
        <v>3565</v>
      </c>
    </row>
    <row r="2994" spans="1:6">
      <c r="A2994">
        <v>700</v>
      </c>
      <c r="B2994" t="s">
        <v>3261</v>
      </c>
      <c r="C2994">
        <v>6830</v>
      </c>
      <c r="D2994" t="s">
        <v>3541</v>
      </c>
      <c r="E2994">
        <v>36</v>
      </c>
      <c r="F2994" t="s">
        <v>3566</v>
      </c>
    </row>
    <row r="2995" spans="1:6">
      <c r="A2995">
        <v>700</v>
      </c>
      <c r="B2995" t="s">
        <v>3261</v>
      </c>
      <c r="C2995">
        <v>6830</v>
      </c>
      <c r="D2995" t="s">
        <v>3541</v>
      </c>
      <c r="E2995">
        <v>37</v>
      </c>
      <c r="F2995" t="s">
        <v>3567</v>
      </c>
    </row>
    <row r="2996" spans="1:6">
      <c r="A2996">
        <v>700</v>
      </c>
      <c r="B2996" t="s">
        <v>3261</v>
      </c>
      <c r="C2996">
        <v>6830</v>
      </c>
      <c r="D2996" t="s">
        <v>3541</v>
      </c>
      <c r="E2996">
        <v>40</v>
      </c>
      <c r="F2996" t="s">
        <v>3568</v>
      </c>
    </row>
    <row r="2997" spans="1:6">
      <c r="A2997">
        <v>700</v>
      </c>
      <c r="B2997" t="s">
        <v>3261</v>
      </c>
      <c r="C2997">
        <v>6830</v>
      </c>
      <c r="D2997" t="s">
        <v>3541</v>
      </c>
      <c r="E2997">
        <v>41</v>
      </c>
      <c r="F2997" t="s">
        <v>3569</v>
      </c>
    </row>
    <row r="2998" spans="1:6">
      <c r="A2998">
        <v>700</v>
      </c>
      <c r="B2998" t="s">
        <v>3261</v>
      </c>
      <c r="C2998">
        <v>6830</v>
      </c>
      <c r="D2998" t="s">
        <v>3541</v>
      </c>
      <c r="E2998">
        <v>42</v>
      </c>
      <c r="F2998" t="s">
        <v>3570</v>
      </c>
    </row>
    <row r="2999" spans="1:6">
      <c r="A2999">
        <v>700</v>
      </c>
      <c r="B2999" t="s">
        <v>3261</v>
      </c>
      <c r="C2999">
        <v>6830</v>
      </c>
      <c r="D2999" t="s">
        <v>3541</v>
      </c>
      <c r="E2999">
        <v>43</v>
      </c>
      <c r="F2999" t="s">
        <v>3571</v>
      </c>
    </row>
    <row r="3000" spans="1:6">
      <c r="A3000">
        <v>700</v>
      </c>
      <c r="B3000" t="s">
        <v>3261</v>
      </c>
      <c r="C3000">
        <v>6830</v>
      </c>
      <c r="D3000" t="s">
        <v>3541</v>
      </c>
      <c r="E3000">
        <v>45</v>
      </c>
      <c r="F3000" t="s">
        <v>3572</v>
      </c>
    </row>
    <row r="3001" spans="1:6">
      <c r="A3001">
        <v>700</v>
      </c>
      <c r="B3001" t="s">
        <v>3261</v>
      </c>
      <c r="C3001">
        <v>6830</v>
      </c>
      <c r="D3001" t="s">
        <v>3541</v>
      </c>
      <c r="E3001">
        <v>46</v>
      </c>
      <c r="F3001" t="s">
        <v>3573</v>
      </c>
    </row>
    <row r="3002" spans="1:6">
      <c r="A3002">
        <v>700</v>
      </c>
      <c r="B3002" t="s">
        <v>3261</v>
      </c>
      <c r="C3002">
        <v>6830</v>
      </c>
      <c r="D3002" t="s">
        <v>3541</v>
      </c>
      <c r="E3002">
        <v>47</v>
      </c>
      <c r="F3002" t="s">
        <v>3574</v>
      </c>
    </row>
    <row r="3003" spans="1:6">
      <c r="A3003">
        <v>700</v>
      </c>
      <c r="B3003" t="s">
        <v>3261</v>
      </c>
      <c r="C3003">
        <v>6830</v>
      </c>
      <c r="D3003" t="s">
        <v>3541</v>
      </c>
      <c r="E3003">
        <v>48</v>
      </c>
      <c r="F3003" t="s">
        <v>3575</v>
      </c>
    </row>
    <row r="3004" spans="1:6">
      <c r="A3004">
        <v>700</v>
      </c>
      <c r="B3004" t="s">
        <v>3261</v>
      </c>
      <c r="C3004">
        <v>6830</v>
      </c>
      <c r="D3004" t="s">
        <v>3541</v>
      </c>
      <c r="E3004">
        <v>49</v>
      </c>
      <c r="F3004" t="s">
        <v>3576</v>
      </c>
    </row>
    <row r="3005" spans="1:6">
      <c r="A3005">
        <v>700</v>
      </c>
      <c r="B3005" t="s">
        <v>3261</v>
      </c>
      <c r="C3005">
        <v>6830</v>
      </c>
      <c r="D3005" t="s">
        <v>3541</v>
      </c>
      <c r="E3005">
        <v>50</v>
      </c>
      <c r="F3005" t="s">
        <v>3577</v>
      </c>
    </row>
    <row r="3006" spans="1:6">
      <c r="A3006">
        <v>700</v>
      </c>
      <c r="B3006" t="s">
        <v>3261</v>
      </c>
      <c r="C3006">
        <v>6830</v>
      </c>
      <c r="D3006" t="s">
        <v>3541</v>
      </c>
      <c r="E3006">
        <v>51</v>
      </c>
      <c r="F3006" t="s">
        <v>3578</v>
      </c>
    </row>
    <row r="3007" spans="1:6">
      <c r="A3007">
        <v>700</v>
      </c>
      <c r="B3007" t="s">
        <v>3261</v>
      </c>
      <c r="C3007">
        <v>6830</v>
      </c>
      <c r="D3007" t="s">
        <v>3541</v>
      </c>
      <c r="E3007">
        <v>52</v>
      </c>
      <c r="F3007" t="s">
        <v>3579</v>
      </c>
    </row>
    <row r="3008" spans="1:6">
      <c r="A3008">
        <v>700</v>
      </c>
      <c r="B3008" t="s">
        <v>3261</v>
      </c>
      <c r="C3008">
        <v>6835</v>
      </c>
      <c r="D3008" t="s">
        <v>3580</v>
      </c>
      <c r="E3008">
        <v>5</v>
      </c>
      <c r="F3008" t="s">
        <v>3581</v>
      </c>
    </row>
    <row r="3009" spans="1:6">
      <c r="A3009">
        <v>700</v>
      </c>
      <c r="B3009" t="s">
        <v>3261</v>
      </c>
      <c r="C3009">
        <v>6835</v>
      </c>
      <c r="D3009" t="s">
        <v>3580</v>
      </c>
      <c r="E3009">
        <v>6</v>
      </c>
      <c r="F3009" t="s">
        <v>3582</v>
      </c>
    </row>
    <row r="3010" spans="1:6">
      <c r="A3010">
        <v>700</v>
      </c>
      <c r="B3010" t="s">
        <v>3261</v>
      </c>
      <c r="C3010">
        <v>6835</v>
      </c>
      <c r="D3010" t="s">
        <v>3580</v>
      </c>
      <c r="E3010">
        <v>7</v>
      </c>
      <c r="F3010" t="s">
        <v>3583</v>
      </c>
    </row>
    <row r="3011" spans="1:6">
      <c r="A3011">
        <v>700</v>
      </c>
      <c r="B3011" t="s">
        <v>3261</v>
      </c>
      <c r="C3011">
        <v>6835</v>
      </c>
      <c r="D3011" t="s">
        <v>3580</v>
      </c>
      <c r="E3011">
        <v>8</v>
      </c>
      <c r="F3011" t="s">
        <v>3584</v>
      </c>
    </row>
    <row r="3012" spans="1:6">
      <c r="A3012">
        <v>700</v>
      </c>
      <c r="B3012" t="s">
        <v>3261</v>
      </c>
      <c r="C3012">
        <v>6835</v>
      </c>
      <c r="D3012" t="s">
        <v>3580</v>
      </c>
      <c r="E3012">
        <v>10</v>
      </c>
      <c r="F3012" t="s">
        <v>3585</v>
      </c>
    </row>
    <row r="3013" spans="1:6">
      <c r="A3013">
        <v>700</v>
      </c>
      <c r="B3013" t="s">
        <v>3261</v>
      </c>
      <c r="C3013">
        <v>6835</v>
      </c>
      <c r="D3013" t="s">
        <v>3580</v>
      </c>
      <c r="E3013">
        <v>11</v>
      </c>
      <c r="F3013" t="s">
        <v>3586</v>
      </c>
    </row>
    <row r="3014" spans="1:6">
      <c r="A3014">
        <v>700</v>
      </c>
      <c r="B3014" t="s">
        <v>3261</v>
      </c>
      <c r="C3014">
        <v>6835</v>
      </c>
      <c r="D3014" t="s">
        <v>3580</v>
      </c>
      <c r="E3014">
        <v>12</v>
      </c>
      <c r="F3014" t="s">
        <v>3587</v>
      </c>
    </row>
    <row r="3015" spans="1:6">
      <c r="A3015">
        <v>700</v>
      </c>
      <c r="B3015" t="s">
        <v>3261</v>
      </c>
      <c r="C3015">
        <v>6835</v>
      </c>
      <c r="D3015" t="s">
        <v>3580</v>
      </c>
      <c r="E3015">
        <v>13</v>
      </c>
      <c r="F3015" t="s">
        <v>3588</v>
      </c>
    </row>
    <row r="3016" spans="1:6">
      <c r="A3016">
        <v>700</v>
      </c>
      <c r="B3016" t="s">
        <v>3261</v>
      </c>
      <c r="C3016">
        <v>6835</v>
      </c>
      <c r="D3016" t="s">
        <v>3580</v>
      </c>
      <c r="E3016">
        <v>15</v>
      </c>
      <c r="F3016" t="s">
        <v>3589</v>
      </c>
    </row>
    <row r="3017" spans="1:6">
      <c r="A3017">
        <v>700</v>
      </c>
      <c r="B3017" t="s">
        <v>3261</v>
      </c>
      <c r="C3017">
        <v>6835</v>
      </c>
      <c r="D3017" t="s">
        <v>3580</v>
      </c>
      <c r="E3017">
        <v>16</v>
      </c>
      <c r="F3017" t="s">
        <v>3590</v>
      </c>
    </row>
    <row r="3018" spans="1:6">
      <c r="A3018">
        <v>700</v>
      </c>
      <c r="B3018" t="s">
        <v>3261</v>
      </c>
      <c r="C3018">
        <v>6835</v>
      </c>
      <c r="D3018" t="s">
        <v>3580</v>
      </c>
      <c r="E3018">
        <v>17</v>
      </c>
      <c r="F3018" t="s">
        <v>3591</v>
      </c>
    </row>
    <row r="3019" spans="1:6">
      <c r="A3019">
        <v>700</v>
      </c>
      <c r="B3019" t="s">
        <v>3261</v>
      </c>
      <c r="C3019">
        <v>6835</v>
      </c>
      <c r="D3019" t="s">
        <v>3580</v>
      </c>
      <c r="E3019">
        <v>18</v>
      </c>
      <c r="F3019" t="s">
        <v>3592</v>
      </c>
    </row>
    <row r="3020" spans="1:6">
      <c r="A3020">
        <v>700</v>
      </c>
      <c r="B3020" t="s">
        <v>3261</v>
      </c>
      <c r="C3020">
        <v>6835</v>
      </c>
      <c r="D3020" t="s">
        <v>3580</v>
      </c>
      <c r="E3020">
        <v>20</v>
      </c>
      <c r="F3020" t="s">
        <v>3593</v>
      </c>
    </row>
    <row r="3021" spans="1:6">
      <c r="A3021">
        <v>700</v>
      </c>
      <c r="B3021" t="s">
        <v>3261</v>
      </c>
      <c r="C3021">
        <v>6835</v>
      </c>
      <c r="D3021" t="s">
        <v>3580</v>
      </c>
      <c r="E3021">
        <v>21</v>
      </c>
      <c r="F3021" t="s">
        <v>3594</v>
      </c>
    </row>
    <row r="3022" spans="1:6">
      <c r="A3022">
        <v>700</v>
      </c>
      <c r="B3022" t="s">
        <v>3261</v>
      </c>
      <c r="C3022">
        <v>6835</v>
      </c>
      <c r="D3022" t="s">
        <v>3580</v>
      </c>
      <c r="E3022">
        <v>22</v>
      </c>
      <c r="F3022" t="s">
        <v>3595</v>
      </c>
    </row>
    <row r="3023" spans="1:6">
      <c r="A3023">
        <v>700</v>
      </c>
      <c r="B3023" t="s">
        <v>3261</v>
      </c>
      <c r="C3023">
        <v>6835</v>
      </c>
      <c r="D3023" t="s">
        <v>3580</v>
      </c>
      <c r="E3023">
        <v>23</v>
      </c>
      <c r="F3023" t="s">
        <v>3596</v>
      </c>
    </row>
    <row r="3024" spans="1:6">
      <c r="A3024">
        <v>700</v>
      </c>
      <c r="B3024" t="s">
        <v>3261</v>
      </c>
      <c r="C3024">
        <v>6835</v>
      </c>
      <c r="D3024" t="s">
        <v>3580</v>
      </c>
      <c r="E3024">
        <v>25</v>
      </c>
      <c r="F3024" t="s">
        <v>3597</v>
      </c>
    </row>
    <row r="3025" spans="1:6">
      <c r="A3025">
        <v>700</v>
      </c>
      <c r="B3025" t="s">
        <v>3261</v>
      </c>
      <c r="C3025">
        <v>6835</v>
      </c>
      <c r="D3025" t="s">
        <v>3580</v>
      </c>
      <c r="E3025">
        <v>26</v>
      </c>
      <c r="F3025" t="s">
        <v>3598</v>
      </c>
    </row>
    <row r="3026" spans="1:6">
      <c r="A3026">
        <v>700</v>
      </c>
      <c r="B3026" t="s">
        <v>3261</v>
      </c>
      <c r="C3026">
        <v>6835</v>
      </c>
      <c r="D3026" t="s">
        <v>3580</v>
      </c>
      <c r="E3026">
        <v>27</v>
      </c>
      <c r="F3026" t="s">
        <v>3599</v>
      </c>
    </row>
    <row r="3027" spans="1:6">
      <c r="A3027">
        <v>700</v>
      </c>
      <c r="B3027" t="s">
        <v>3261</v>
      </c>
      <c r="C3027">
        <v>6835</v>
      </c>
      <c r="D3027" t="s">
        <v>3580</v>
      </c>
      <c r="E3027">
        <v>28</v>
      </c>
      <c r="F3027" t="s">
        <v>3600</v>
      </c>
    </row>
    <row r="3028" spans="1:6">
      <c r="A3028">
        <v>700</v>
      </c>
      <c r="B3028" t="s">
        <v>3261</v>
      </c>
      <c r="C3028">
        <v>6835</v>
      </c>
      <c r="D3028" t="s">
        <v>3580</v>
      </c>
      <c r="E3028">
        <v>50</v>
      </c>
      <c r="F3028" t="s">
        <v>3601</v>
      </c>
    </row>
    <row r="3029" spans="1:6">
      <c r="A3029">
        <v>800</v>
      </c>
      <c r="B3029" t="s">
        <v>3602</v>
      </c>
      <c r="C3029">
        <v>5410</v>
      </c>
      <c r="D3029" t="s">
        <v>3603</v>
      </c>
      <c r="E3029">
        <v>10</v>
      </c>
      <c r="F3029" t="s">
        <v>3604</v>
      </c>
    </row>
    <row r="3030" spans="1:6">
      <c r="A3030">
        <v>800</v>
      </c>
      <c r="B3030" t="s">
        <v>3602</v>
      </c>
      <c r="C3030">
        <v>5410</v>
      </c>
      <c r="D3030" t="s">
        <v>3603</v>
      </c>
      <c r="E3030">
        <v>20</v>
      </c>
      <c r="F3030" t="s">
        <v>3605</v>
      </c>
    </row>
    <row r="3031" spans="1:6">
      <c r="A3031">
        <v>800</v>
      </c>
      <c r="B3031" t="s">
        <v>3602</v>
      </c>
      <c r="C3031">
        <v>5410</v>
      </c>
      <c r="D3031" t="s">
        <v>3603</v>
      </c>
      <c r="E3031">
        <v>30</v>
      </c>
      <c r="F3031" t="s">
        <v>3606</v>
      </c>
    </row>
    <row r="3032" spans="1:6">
      <c r="A3032">
        <v>800</v>
      </c>
      <c r="B3032" t="s">
        <v>3602</v>
      </c>
      <c r="C3032">
        <v>5410</v>
      </c>
      <c r="D3032" t="s">
        <v>3603</v>
      </c>
      <c r="E3032">
        <v>40</v>
      </c>
      <c r="F3032" t="s">
        <v>3607</v>
      </c>
    </row>
    <row r="3033" spans="1:6">
      <c r="A3033">
        <v>800</v>
      </c>
      <c r="B3033" t="s">
        <v>3602</v>
      </c>
      <c r="C3033">
        <v>6840</v>
      </c>
      <c r="D3033" t="s">
        <v>3608</v>
      </c>
      <c r="E3033">
        <v>1</v>
      </c>
      <c r="F3033" t="s">
        <v>3608</v>
      </c>
    </row>
    <row r="3034" spans="1:6">
      <c r="A3034">
        <v>800</v>
      </c>
      <c r="B3034" t="s">
        <v>3602</v>
      </c>
      <c r="C3034">
        <v>6880</v>
      </c>
      <c r="D3034" t="s">
        <v>3609</v>
      </c>
      <c r="E3034">
        <v>10</v>
      </c>
      <c r="F3034" t="s">
        <v>3610</v>
      </c>
    </row>
    <row r="3035" spans="1:6">
      <c r="A3035">
        <v>800</v>
      </c>
      <c r="B3035" t="s">
        <v>3602</v>
      </c>
      <c r="C3035">
        <v>6880</v>
      </c>
      <c r="D3035" t="s">
        <v>3609</v>
      </c>
      <c r="E3035">
        <v>20</v>
      </c>
      <c r="F3035" t="s">
        <v>3611</v>
      </c>
    </row>
    <row r="3036" spans="1:6">
      <c r="A3036">
        <v>800</v>
      </c>
      <c r="B3036" t="s">
        <v>3602</v>
      </c>
      <c r="C3036">
        <v>6880</v>
      </c>
      <c r="D3036" t="s">
        <v>3609</v>
      </c>
      <c r="E3036">
        <v>30</v>
      </c>
      <c r="F3036" t="s">
        <v>3612</v>
      </c>
    </row>
    <row r="3037" spans="1:6">
      <c r="A3037">
        <v>800</v>
      </c>
      <c r="B3037" t="s">
        <v>3602</v>
      </c>
      <c r="C3037">
        <v>6880</v>
      </c>
      <c r="D3037" t="s">
        <v>3609</v>
      </c>
      <c r="E3037">
        <v>40</v>
      </c>
      <c r="F3037" t="s">
        <v>3613</v>
      </c>
    </row>
    <row r="3038" spans="1:6">
      <c r="A3038">
        <v>800</v>
      </c>
      <c r="B3038" t="s">
        <v>3602</v>
      </c>
      <c r="C3038">
        <v>6880</v>
      </c>
      <c r="D3038" t="s">
        <v>3609</v>
      </c>
      <c r="E3038">
        <v>50</v>
      </c>
      <c r="F3038" t="s">
        <v>3614</v>
      </c>
    </row>
    <row r="3039" spans="1:6">
      <c r="A3039">
        <v>800</v>
      </c>
      <c r="B3039" t="s">
        <v>3602</v>
      </c>
      <c r="C3039">
        <v>6880</v>
      </c>
      <c r="D3039" t="s">
        <v>3609</v>
      </c>
      <c r="E3039">
        <v>55</v>
      </c>
      <c r="F3039" t="s">
        <v>3615</v>
      </c>
    </row>
    <row r="3040" spans="1:6">
      <c r="A3040">
        <v>800</v>
      </c>
      <c r="B3040" t="s">
        <v>3602</v>
      </c>
      <c r="C3040">
        <v>6880</v>
      </c>
      <c r="D3040" t="s">
        <v>3609</v>
      </c>
      <c r="E3040">
        <v>70</v>
      </c>
      <c r="F3040" t="s">
        <v>3616</v>
      </c>
    </row>
    <row r="3041" spans="1:6">
      <c r="A3041">
        <v>800</v>
      </c>
      <c r="B3041" t="s">
        <v>3602</v>
      </c>
      <c r="C3041">
        <v>6880</v>
      </c>
      <c r="D3041" t="s">
        <v>3609</v>
      </c>
      <c r="E3041">
        <v>80</v>
      </c>
      <c r="F3041" t="s">
        <v>3617</v>
      </c>
    </row>
    <row r="3042" spans="1:6">
      <c r="A3042">
        <v>800</v>
      </c>
      <c r="B3042" t="s">
        <v>3602</v>
      </c>
      <c r="C3042">
        <v>6880</v>
      </c>
      <c r="D3042" t="s">
        <v>3609</v>
      </c>
      <c r="E3042">
        <v>90</v>
      </c>
      <c r="F3042" t="s">
        <v>3618</v>
      </c>
    </row>
    <row r="3043" spans="1:6">
      <c r="A3043">
        <v>800</v>
      </c>
      <c r="B3043" t="s">
        <v>3602</v>
      </c>
      <c r="C3043">
        <v>6880</v>
      </c>
      <c r="D3043" t="s">
        <v>3609</v>
      </c>
      <c r="E3043">
        <v>100</v>
      </c>
      <c r="F3043" t="s">
        <v>3619</v>
      </c>
    </row>
    <row r="3044" spans="1:6">
      <c r="A3044">
        <v>800</v>
      </c>
      <c r="B3044" t="s">
        <v>3602</v>
      </c>
      <c r="C3044">
        <v>6880</v>
      </c>
      <c r="D3044" t="s">
        <v>3609</v>
      </c>
      <c r="E3044">
        <v>110</v>
      </c>
      <c r="F3044" t="s">
        <v>3620</v>
      </c>
    </row>
    <row r="3045" spans="1:6">
      <c r="A3045">
        <v>800</v>
      </c>
      <c r="B3045" t="s">
        <v>3602</v>
      </c>
      <c r="C3045">
        <v>6880</v>
      </c>
      <c r="D3045" t="s">
        <v>3609</v>
      </c>
      <c r="E3045">
        <v>120</v>
      </c>
      <c r="F3045" t="s">
        <v>3621</v>
      </c>
    </row>
    <row r="3046" spans="1:6">
      <c r="A3046">
        <v>800</v>
      </c>
      <c r="B3046" t="s">
        <v>3602</v>
      </c>
      <c r="C3046">
        <v>6880</v>
      </c>
      <c r="D3046" t="s">
        <v>3609</v>
      </c>
      <c r="E3046">
        <v>130</v>
      </c>
      <c r="F3046" t="s">
        <v>3622</v>
      </c>
    </row>
    <row r="3047" spans="1:6">
      <c r="A3047">
        <v>800</v>
      </c>
      <c r="B3047" t="s">
        <v>3602</v>
      </c>
      <c r="C3047">
        <v>6880</v>
      </c>
      <c r="D3047" t="s">
        <v>3609</v>
      </c>
      <c r="E3047">
        <v>140</v>
      </c>
      <c r="F3047" t="s">
        <v>3623</v>
      </c>
    </row>
    <row r="3048" spans="1:6">
      <c r="A3048">
        <v>800</v>
      </c>
      <c r="B3048" t="s">
        <v>3602</v>
      </c>
      <c r="C3048">
        <v>6880</v>
      </c>
      <c r="D3048" t="s">
        <v>3609</v>
      </c>
      <c r="E3048">
        <v>150</v>
      </c>
      <c r="F3048" t="s">
        <v>3624</v>
      </c>
    </row>
    <row r="3049" spans="1:6">
      <c r="A3049">
        <v>800</v>
      </c>
      <c r="B3049" t="s">
        <v>3602</v>
      </c>
      <c r="C3049">
        <v>6880</v>
      </c>
      <c r="D3049" t="s">
        <v>3609</v>
      </c>
      <c r="E3049">
        <v>160</v>
      </c>
      <c r="F3049" t="s">
        <v>3625</v>
      </c>
    </row>
    <row r="3050" spans="1:6">
      <c r="A3050">
        <v>800</v>
      </c>
      <c r="B3050" t="s">
        <v>3602</v>
      </c>
      <c r="C3050">
        <v>6880</v>
      </c>
      <c r="D3050" t="s">
        <v>3609</v>
      </c>
      <c r="E3050">
        <v>180</v>
      </c>
      <c r="F3050" t="s">
        <v>3626</v>
      </c>
    </row>
    <row r="3051" spans="1:6">
      <c r="A3051">
        <v>800</v>
      </c>
      <c r="B3051" t="s">
        <v>3602</v>
      </c>
      <c r="C3051">
        <v>6880</v>
      </c>
      <c r="D3051" t="s">
        <v>3609</v>
      </c>
      <c r="E3051">
        <v>190</v>
      </c>
      <c r="F3051" t="s">
        <v>3627</v>
      </c>
    </row>
    <row r="3052" spans="1:6">
      <c r="A3052">
        <v>800</v>
      </c>
      <c r="B3052" t="s">
        <v>3602</v>
      </c>
      <c r="C3052">
        <v>6880</v>
      </c>
      <c r="D3052" t="s">
        <v>3609</v>
      </c>
      <c r="E3052">
        <v>200</v>
      </c>
      <c r="F3052" t="s">
        <v>3628</v>
      </c>
    </row>
    <row r="3053" spans="1:6">
      <c r="A3053">
        <v>800</v>
      </c>
      <c r="B3053" t="s">
        <v>3602</v>
      </c>
      <c r="C3053">
        <v>6880</v>
      </c>
      <c r="D3053" t="s">
        <v>3609</v>
      </c>
      <c r="E3053">
        <v>230</v>
      </c>
      <c r="F3053" t="s">
        <v>3629</v>
      </c>
    </row>
    <row r="3054" spans="1:6">
      <c r="A3054">
        <v>800</v>
      </c>
      <c r="B3054" t="s">
        <v>3602</v>
      </c>
      <c r="C3054">
        <v>6880</v>
      </c>
      <c r="D3054" t="s">
        <v>3609</v>
      </c>
      <c r="E3054">
        <v>240</v>
      </c>
      <c r="F3054" t="s">
        <v>3630</v>
      </c>
    </row>
    <row r="3055" spans="1:6">
      <c r="A3055">
        <v>800</v>
      </c>
      <c r="B3055" t="s">
        <v>3602</v>
      </c>
      <c r="C3055">
        <v>6880</v>
      </c>
      <c r="D3055" t="s">
        <v>3609</v>
      </c>
      <c r="E3055">
        <v>800</v>
      </c>
      <c r="F3055" t="s">
        <v>3631</v>
      </c>
    </row>
    <row r="3056" spans="1:6">
      <c r="A3056">
        <v>800</v>
      </c>
      <c r="B3056" t="s">
        <v>3602</v>
      </c>
      <c r="C3056">
        <v>6880</v>
      </c>
      <c r="D3056" t="s">
        <v>3609</v>
      </c>
      <c r="E3056">
        <v>910</v>
      </c>
      <c r="F3056" t="s">
        <v>3632</v>
      </c>
    </row>
    <row r="3057" spans="1:6">
      <c r="A3057">
        <v>800</v>
      </c>
      <c r="B3057" t="s">
        <v>3602</v>
      </c>
      <c r="C3057">
        <v>6880</v>
      </c>
      <c r="D3057" t="s">
        <v>3609</v>
      </c>
      <c r="E3057">
        <v>998</v>
      </c>
      <c r="F3057" t="s">
        <v>3633</v>
      </c>
    </row>
    <row r="3058" spans="1:6">
      <c r="A3058">
        <v>800</v>
      </c>
      <c r="B3058" t="s">
        <v>3602</v>
      </c>
      <c r="C3058">
        <v>6900</v>
      </c>
      <c r="D3058" t="s">
        <v>3634</v>
      </c>
      <c r="E3058">
        <v>10</v>
      </c>
      <c r="F3058" t="s">
        <v>3635</v>
      </c>
    </row>
    <row r="3059" spans="1:6">
      <c r="A3059">
        <v>800</v>
      </c>
      <c r="B3059" t="s">
        <v>3602</v>
      </c>
      <c r="C3059">
        <v>6900</v>
      </c>
      <c r="D3059" t="s">
        <v>3634</v>
      </c>
      <c r="E3059">
        <v>20</v>
      </c>
      <c r="F3059" t="s">
        <v>3636</v>
      </c>
    </row>
    <row r="3060" spans="1:6">
      <c r="A3060">
        <v>800</v>
      </c>
      <c r="B3060" t="s">
        <v>3602</v>
      </c>
      <c r="C3060">
        <v>6920</v>
      </c>
      <c r="D3060" t="s">
        <v>3637</v>
      </c>
      <c r="E3060">
        <v>10</v>
      </c>
      <c r="F3060" t="s">
        <v>3638</v>
      </c>
    </row>
    <row r="3061" spans="1:6">
      <c r="A3061">
        <v>800</v>
      </c>
      <c r="B3061" t="s">
        <v>3602</v>
      </c>
      <c r="C3061">
        <v>6920</v>
      </c>
      <c r="D3061" t="s">
        <v>3637</v>
      </c>
      <c r="E3061">
        <v>20</v>
      </c>
      <c r="F3061" t="s">
        <v>3639</v>
      </c>
    </row>
    <row r="3062" spans="1:6">
      <c r="A3062">
        <v>800</v>
      </c>
      <c r="B3062" t="s">
        <v>3602</v>
      </c>
      <c r="C3062">
        <v>6920</v>
      </c>
      <c r="D3062" t="s">
        <v>3637</v>
      </c>
      <c r="E3062">
        <v>30</v>
      </c>
      <c r="F3062" t="s">
        <v>3640</v>
      </c>
    </row>
    <row r="3063" spans="1:6">
      <c r="A3063">
        <v>800</v>
      </c>
      <c r="B3063" t="s">
        <v>3602</v>
      </c>
      <c r="C3063">
        <v>6920</v>
      </c>
      <c r="D3063" t="s">
        <v>3637</v>
      </c>
      <c r="E3063">
        <v>40</v>
      </c>
      <c r="F3063" t="s">
        <v>3641</v>
      </c>
    </row>
    <row r="3064" spans="1:6">
      <c r="A3064">
        <v>800</v>
      </c>
      <c r="B3064" t="s">
        <v>3602</v>
      </c>
      <c r="C3064">
        <v>6920</v>
      </c>
      <c r="D3064" t="s">
        <v>3637</v>
      </c>
      <c r="E3064">
        <v>50</v>
      </c>
      <c r="F3064" t="s">
        <v>3642</v>
      </c>
    </row>
    <row r="3065" spans="1:6">
      <c r="A3065">
        <v>800</v>
      </c>
      <c r="B3065" t="s">
        <v>3602</v>
      </c>
      <c r="C3065">
        <v>6920</v>
      </c>
      <c r="D3065" t="s">
        <v>3637</v>
      </c>
      <c r="E3065">
        <v>60</v>
      </c>
      <c r="F3065" t="s">
        <v>3643</v>
      </c>
    </row>
    <row r="3066" spans="1:6">
      <c r="A3066">
        <v>800</v>
      </c>
      <c r="B3066" t="s">
        <v>3602</v>
      </c>
      <c r="C3066">
        <v>6920</v>
      </c>
      <c r="D3066" t="s">
        <v>3637</v>
      </c>
      <c r="E3066">
        <v>70</v>
      </c>
      <c r="F3066" t="s">
        <v>3644</v>
      </c>
    </row>
    <row r="3067" spans="1:6">
      <c r="A3067">
        <v>800</v>
      </c>
      <c r="B3067" t="s">
        <v>3602</v>
      </c>
      <c r="C3067">
        <v>6920</v>
      </c>
      <c r="D3067" t="s">
        <v>3637</v>
      </c>
      <c r="E3067">
        <v>80</v>
      </c>
      <c r="F3067" t="s">
        <v>3645</v>
      </c>
    </row>
    <row r="3068" spans="1:6">
      <c r="A3068">
        <v>800</v>
      </c>
      <c r="B3068" t="s">
        <v>3602</v>
      </c>
      <c r="C3068">
        <v>6920</v>
      </c>
      <c r="D3068" t="s">
        <v>3637</v>
      </c>
      <c r="E3068">
        <v>90</v>
      </c>
      <c r="F3068" t="s">
        <v>3646</v>
      </c>
    </row>
    <row r="3069" spans="1:6">
      <c r="A3069">
        <v>800</v>
      </c>
      <c r="B3069" t="s">
        <v>3602</v>
      </c>
      <c r="C3069">
        <v>6920</v>
      </c>
      <c r="D3069" t="s">
        <v>3637</v>
      </c>
      <c r="E3069">
        <v>100</v>
      </c>
      <c r="F3069" t="s">
        <v>3647</v>
      </c>
    </row>
    <row r="3070" spans="1:6">
      <c r="A3070">
        <v>800</v>
      </c>
      <c r="B3070" t="s">
        <v>3602</v>
      </c>
      <c r="C3070">
        <v>6920</v>
      </c>
      <c r="D3070" t="s">
        <v>3637</v>
      </c>
      <c r="E3070">
        <v>120</v>
      </c>
      <c r="F3070" t="s">
        <v>3648</v>
      </c>
    </row>
    <row r="3071" spans="1:6">
      <c r="A3071">
        <v>800</v>
      </c>
      <c r="B3071" t="s">
        <v>3602</v>
      </c>
      <c r="C3071">
        <v>6920</v>
      </c>
      <c r="D3071" t="s">
        <v>3637</v>
      </c>
      <c r="E3071">
        <v>130</v>
      </c>
      <c r="F3071" t="s">
        <v>3649</v>
      </c>
    </row>
    <row r="3072" spans="1:6">
      <c r="A3072">
        <v>800</v>
      </c>
      <c r="B3072" t="s">
        <v>3602</v>
      </c>
      <c r="C3072">
        <v>6920</v>
      </c>
      <c r="D3072" t="s">
        <v>3637</v>
      </c>
      <c r="E3072">
        <v>140</v>
      </c>
      <c r="F3072" t="s">
        <v>3650</v>
      </c>
    </row>
    <row r="3073" spans="1:6">
      <c r="A3073">
        <v>800</v>
      </c>
      <c r="B3073" t="s">
        <v>3602</v>
      </c>
      <c r="C3073">
        <v>6920</v>
      </c>
      <c r="D3073" t="s">
        <v>3637</v>
      </c>
      <c r="E3073">
        <v>150</v>
      </c>
      <c r="F3073" t="s">
        <v>3651</v>
      </c>
    </row>
    <row r="3074" spans="1:6">
      <c r="A3074">
        <v>800</v>
      </c>
      <c r="B3074" t="s">
        <v>3602</v>
      </c>
      <c r="C3074">
        <v>6920</v>
      </c>
      <c r="D3074" t="s">
        <v>3637</v>
      </c>
      <c r="E3074">
        <v>160</v>
      </c>
      <c r="F3074" t="s">
        <v>3652</v>
      </c>
    </row>
    <row r="3075" spans="1:6">
      <c r="A3075">
        <v>800</v>
      </c>
      <c r="B3075" t="s">
        <v>3602</v>
      </c>
      <c r="C3075">
        <v>6920</v>
      </c>
      <c r="D3075" t="s">
        <v>3637</v>
      </c>
      <c r="E3075">
        <v>170</v>
      </c>
      <c r="F3075" t="s">
        <v>3653</v>
      </c>
    </row>
    <row r="3076" spans="1:6">
      <c r="A3076">
        <v>800</v>
      </c>
      <c r="B3076" t="s">
        <v>3602</v>
      </c>
      <c r="C3076">
        <v>6920</v>
      </c>
      <c r="D3076" t="s">
        <v>3637</v>
      </c>
      <c r="E3076">
        <v>175</v>
      </c>
      <c r="F3076" t="s">
        <v>3654</v>
      </c>
    </row>
    <row r="3077" spans="1:6">
      <c r="A3077">
        <v>800</v>
      </c>
      <c r="B3077" t="s">
        <v>3602</v>
      </c>
      <c r="C3077">
        <v>6920</v>
      </c>
      <c r="D3077" t="s">
        <v>3637</v>
      </c>
      <c r="E3077">
        <v>180</v>
      </c>
      <c r="F3077" t="s">
        <v>3655</v>
      </c>
    </row>
    <row r="3078" spans="1:6">
      <c r="A3078">
        <v>800</v>
      </c>
      <c r="B3078" t="s">
        <v>3602</v>
      </c>
      <c r="C3078">
        <v>6920</v>
      </c>
      <c r="D3078" t="s">
        <v>3637</v>
      </c>
      <c r="E3078">
        <v>210</v>
      </c>
      <c r="F3078" t="s">
        <v>3656</v>
      </c>
    </row>
    <row r="3079" spans="1:6">
      <c r="A3079">
        <v>800</v>
      </c>
      <c r="B3079" t="s">
        <v>3602</v>
      </c>
      <c r="C3079">
        <v>6920</v>
      </c>
      <c r="D3079" t="s">
        <v>3637</v>
      </c>
      <c r="E3079">
        <v>240</v>
      </c>
      <c r="F3079" t="s">
        <v>3657</v>
      </c>
    </row>
    <row r="3080" spans="1:6">
      <c r="A3080">
        <v>800</v>
      </c>
      <c r="B3080" t="s">
        <v>3602</v>
      </c>
      <c r="C3080">
        <v>6920</v>
      </c>
      <c r="D3080" t="s">
        <v>3637</v>
      </c>
      <c r="E3080">
        <v>260</v>
      </c>
      <c r="F3080" t="s">
        <v>3658</v>
      </c>
    </row>
    <row r="3081" spans="1:6">
      <c r="A3081">
        <v>800</v>
      </c>
      <c r="B3081" t="s">
        <v>3602</v>
      </c>
      <c r="C3081">
        <v>6920</v>
      </c>
      <c r="D3081" t="s">
        <v>3637</v>
      </c>
      <c r="E3081">
        <v>300</v>
      </c>
      <c r="F3081" t="s">
        <v>3659</v>
      </c>
    </row>
    <row r="3082" spans="1:6">
      <c r="A3082">
        <v>800</v>
      </c>
      <c r="B3082" t="s">
        <v>3602</v>
      </c>
      <c r="C3082">
        <v>6920</v>
      </c>
      <c r="D3082" t="s">
        <v>3637</v>
      </c>
      <c r="E3082">
        <v>350</v>
      </c>
      <c r="F3082" t="s">
        <v>3660</v>
      </c>
    </row>
    <row r="3083" spans="1:6">
      <c r="A3083">
        <v>800</v>
      </c>
      <c r="B3083" t="s">
        <v>3602</v>
      </c>
      <c r="C3083">
        <v>6920</v>
      </c>
      <c r="D3083" t="s">
        <v>3637</v>
      </c>
      <c r="E3083">
        <v>800</v>
      </c>
      <c r="F3083" t="s">
        <v>3661</v>
      </c>
    </row>
    <row r="3084" spans="1:6">
      <c r="A3084">
        <v>800</v>
      </c>
      <c r="B3084" t="s">
        <v>3602</v>
      </c>
      <c r="C3084">
        <v>6920</v>
      </c>
      <c r="D3084" t="s">
        <v>3637</v>
      </c>
      <c r="E3084">
        <v>910</v>
      </c>
      <c r="F3084" t="s">
        <v>3662</v>
      </c>
    </row>
    <row r="3085" spans="1:6">
      <c r="A3085">
        <v>800</v>
      </c>
      <c r="B3085" t="s">
        <v>3602</v>
      </c>
      <c r="C3085">
        <v>6920</v>
      </c>
      <c r="D3085" t="s">
        <v>3637</v>
      </c>
      <c r="E3085">
        <v>915</v>
      </c>
      <c r="F3085" t="s">
        <v>3663</v>
      </c>
    </row>
    <row r="3086" spans="1:6">
      <c r="A3086">
        <v>800</v>
      </c>
      <c r="B3086" t="s">
        <v>3602</v>
      </c>
      <c r="C3086">
        <v>6920</v>
      </c>
      <c r="D3086" t="s">
        <v>3637</v>
      </c>
      <c r="E3086">
        <v>998</v>
      </c>
      <c r="F3086" t="s">
        <v>3664</v>
      </c>
    </row>
    <row r="3087" spans="1:6">
      <c r="A3087">
        <v>800</v>
      </c>
      <c r="B3087" t="s">
        <v>3602</v>
      </c>
      <c r="C3087">
        <v>6940</v>
      </c>
      <c r="D3087" t="s">
        <v>3665</v>
      </c>
      <c r="E3087">
        <v>10</v>
      </c>
      <c r="F3087" t="s">
        <v>3666</v>
      </c>
    </row>
    <row r="3088" spans="1:6">
      <c r="A3088">
        <v>800</v>
      </c>
      <c r="B3088" t="s">
        <v>3602</v>
      </c>
      <c r="C3088">
        <v>6940</v>
      </c>
      <c r="D3088" t="s">
        <v>3665</v>
      </c>
      <c r="E3088">
        <v>20</v>
      </c>
      <c r="F3088" t="s">
        <v>3667</v>
      </c>
    </row>
    <row r="3089" spans="1:6">
      <c r="A3089">
        <v>800</v>
      </c>
      <c r="B3089" t="s">
        <v>3602</v>
      </c>
      <c r="C3089">
        <v>6940</v>
      </c>
      <c r="D3089" t="s">
        <v>3665</v>
      </c>
      <c r="E3089">
        <v>40</v>
      </c>
      <c r="F3089" t="s">
        <v>3668</v>
      </c>
    </row>
    <row r="3090" spans="1:6">
      <c r="A3090">
        <v>800</v>
      </c>
      <c r="B3090" t="s">
        <v>3602</v>
      </c>
      <c r="C3090">
        <v>6940</v>
      </c>
      <c r="D3090" t="s">
        <v>3665</v>
      </c>
      <c r="E3090">
        <v>998</v>
      </c>
      <c r="F3090" t="s">
        <v>3669</v>
      </c>
    </row>
    <row r="3091" spans="1:6">
      <c r="A3091">
        <v>800</v>
      </c>
      <c r="B3091" t="s">
        <v>3602</v>
      </c>
      <c r="C3091">
        <v>6960</v>
      </c>
      <c r="D3091" t="s">
        <v>3670</v>
      </c>
      <c r="E3091">
        <v>10</v>
      </c>
      <c r="F3091" t="s">
        <v>3671</v>
      </c>
    </row>
    <row r="3092" spans="1:6">
      <c r="A3092">
        <v>800</v>
      </c>
      <c r="B3092" t="s">
        <v>3602</v>
      </c>
      <c r="C3092">
        <v>6960</v>
      </c>
      <c r="D3092" t="s">
        <v>3670</v>
      </c>
      <c r="E3092">
        <v>20</v>
      </c>
      <c r="F3092" t="s">
        <v>3672</v>
      </c>
    </row>
    <row r="3093" spans="1:6">
      <c r="A3093">
        <v>800</v>
      </c>
      <c r="B3093" t="s">
        <v>3602</v>
      </c>
      <c r="C3093">
        <v>6960</v>
      </c>
      <c r="D3093" t="s">
        <v>3670</v>
      </c>
      <c r="E3093">
        <v>30</v>
      </c>
      <c r="F3093" t="s">
        <v>3673</v>
      </c>
    </row>
    <row r="3094" spans="1:6">
      <c r="A3094">
        <v>800</v>
      </c>
      <c r="B3094" t="s">
        <v>3602</v>
      </c>
      <c r="C3094">
        <v>6960</v>
      </c>
      <c r="D3094" t="s">
        <v>3670</v>
      </c>
      <c r="E3094">
        <v>40</v>
      </c>
      <c r="F3094" t="s">
        <v>3674</v>
      </c>
    </row>
    <row r="3095" spans="1:6">
      <c r="A3095">
        <v>800</v>
      </c>
      <c r="B3095" t="s">
        <v>3602</v>
      </c>
      <c r="C3095">
        <v>6980</v>
      </c>
      <c r="D3095" t="s">
        <v>3675</v>
      </c>
      <c r="E3095">
        <v>10</v>
      </c>
      <c r="F3095" t="s">
        <v>3676</v>
      </c>
    </row>
    <row r="3096" spans="1:6">
      <c r="A3096">
        <v>800</v>
      </c>
      <c r="B3096" t="s">
        <v>3602</v>
      </c>
      <c r="C3096">
        <v>6980</v>
      </c>
      <c r="D3096" t="s">
        <v>3675</v>
      </c>
      <c r="E3096">
        <v>20</v>
      </c>
      <c r="F3096" t="s">
        <v>3677</v>
      </c>
    </row>
    <row r="3097" spans="1:6">
      <c r="A3097">
        <v>800</v>
      </c>
      <c r="B3097" t="s">
        <v>3602</v>
      </c>
      <c r="C3097">
        <v>6980</v>
      </c>
      <c r="D3097" t="s">
        <v>3675</v>
      </c>
      <c r="E3097">
        <v>30</v>
      </c>
      <c r="F3097" t="s">
        <v>3678</v>
      </c>
    </row>
    <row r="3098" spans="1:6">
      <c r="A3098">
        <v>800</v>
      </c>
      <c r="B3098" t="s">
        <v>3602</v>
      </c>
      <c r="C3098">
        <v>7000</v>
      </c>
      <c r="D3098" t="s">
        <v>3679</v>
      </c>
      <c r="E3098">
        <v>10</v>
      </c>
      <c r="F3098" t="s">
        <v>3680</v>
      </c>
    </row>
    <row r="3099" spans="1:6">
      <c r="A3099">
        <v>800</v>
      </c>
      <c r="B3099" t="s">
        <v>3602</v>
      </c>
      <c r="C3099">
        <v>7000</v>
      </c>
      <c r="D3099" t="s">
        <v>3679</v>
      </c>
      <c r="E3099">
        <v>20</v>
      </c>
      <c r="F3099" t="s">
        <v>3681</v>
      </c>
    </row>
    <row r="3100" spans="1:6">
      <c r="A3100">
        <v>800</v>
      </c>
      <c r="B3100" t="s">
        <v>3602</v>
      </c>
      <c r="C3100">
        <v>7000</v>
      </c>
      <c r="D3100" t="s">
        <v>3679</v>
      </c>
      <c r="E3100">
        <v>30</v>
      </c>
      <c r="F3100" t="s">
        <v>3682</v>
      </c>
    </row>
    <row r="3101" spans="1:6">
      <c r="A3101">
        <v>800</v>
      </c>
      <c r="B3101" t="s">
        <v>3602</v>
      </c>
      <c r="C3101">
        <v>7000</v>
      </c>
      <c r="D3101" t="s">
        <v>3679</v>
      </c>
      <c r="E3101">
        <v>40</v>
      </c>
      <c r="F3101" t="s">
        <v>3683</v>
      </c>
    </row>
    <row r="3102" spans="1:6">
      <c r="A3102">
        <v>800</v>
      </c>
      <c r="B3102" t="s">
        <v>3602</v>
      </c>
      <c r="C3102">
        <v>7000</v>
      </c>
      <c r="D3102" t="s">
        <v>3679</v>
      </c>
      <c r="E3102">
        <v>50</v>
      </c>
      <c r="F3102" t="s">
        <v>3684</v>
      </c>
    </row>
    <row r="3103" spans="1:6">
      <c r="A3103">
        <v>800</v>
      </c>
      <c r="B3103" t="s">
        <v>3602</v>
      </c>
      <c r="C3103">
        <v>7000</v>
      </c>
      <c r="D3103" t="s">
        <v>3679</v>
      </c>
      <c r="E3103">
        <v>60</v>
      </c>
      <c r="F3103" t="s">
        <v>3685</v>
      </c>
    </row>
    <row r="3104" spans="1:6">
      <c r="A3104">
        <v>800</v>
      </c>
      <c r="B3104" t="s">
        <v>3602</v>
      </c>
      <c r="C3104">
        <v>7000</v>
      </c>
      <c r="D3104" t="s">
        <v>3679</v>
      </c>
      <c r="E3104">
        <v>70</v>
      </c>
      <c r="F3104" t="s">
        <v>3686</v>
      </c>
    </row>
    <row r="3105" spans="1:6">
      <c r="A3105">
        <v>800</v>
      </c>
      <c r="B3105" t="s">
        <v>3602</v>
      </c>
      <c r="C3105">
        <v>7000</v>
      </c>
      <c r="D3105" t="s">
        <v>3679</v>
      </c>
      <c r="E3105">
        <v>80</v>
      </c>
      <c r="F3105" t="s">
        <v>3687</v>
      </c>
    </row>
    <row r="3106" spans="1:6">
      <c r="A3106">
        <v>800</v>
      </c>
      <c r="B3106" t="s">
        <v>3602</v>
      </c>
      <c r="C3106">
        <v>7000</v>
      </c>
      <c r="D3106" t="s">
        <v>3679</v>
      </c>
      <c r="E3106">
        <v>910</v>
      </c>
      <c r="F3106" t="s">
        <v>3688</v>
      </c>
    </row>
    <row r="3107" spans="1:6">
      <c r="A3107">
        <v>800</v>
      </c>
      <c r="B3107" t="s">
        <v>3602</v>
      </c>
      <c r="C3107">
        <v>7020</v>
      </c>
      <c r="D3107" t="s">
        <v>3689</v>
      </c>
      <c r="E3107">
        <v>10</v>
      </c>
      <c r="F3107" t="s">
        <v>3690</v>
      </c>
    </row>
    <row r="3108" spans="1:6">
      <c r="A3108">
        <v>800</v>
      </c>
      <c r="B3108" t="s">
        <v>3602</v>
      </c>
      <c r="C3108">
        <v>7020</v>
      </c>
      <c r="D3108" t="s">
        <v>3689</v>
      </c>
      <c r="E3108">
        <v>20</v>
      </c>
      <c r="F3108" t="s">
        <v>3691</v>
      </c>
    </row>
    <row r="3109" spans="1:6">
      <c r="A3109">
        <v>800</v>
      </c>
      <c r="B3109" t="s">
        <v>3602</v>
      </c>
      <c r="C3109">
        <v>7020</v>
      </c>
      <c r="D3109" t="s">
        <v>3689</v>
      </c>
      <c r="E3109">
        <v>910</v>
      </c>
      <c r="F3109" t="s">
        <v>3692</v>
      </c>
    </row>
    <row r="3110" spans="1:6">
      <c r="A3110">
        <v>800</v>
      </c>
      <c r="B3110" t="s">
        <v>3602</v>
      </c>
      <c r="C3110">
        <v>7040</v>
      </c>
      <c r="D3110" t="s">
        <v>3693</v>
      </c>
      <c r="E3110">
        <v>10</v>
      </c>
      <c r="F3110" t="s">
        <v>3694</v>
      </c>
    </row>
    <row r="3111" spans="1:6">
      <c r="A3111">
        <v>800</v>
      </c>
      <c r="B3111" t="s">
        <v>3602</v>
      </c>
      <c r="C3111">
        <v>7060</v>
      </c>
      <c r="D3111" t="s">
        <v>3695</v>
      </c>
      <c r="E3111">
        <v>10</v>
      </c>
      <c r="F3111" t="s">
        <v>3696</v>
      </c>
    </row>
    <row r="3112" spans="1:6">
      <c r="A3112">
        <v>800</v>
      </c>
      <c r="B3112" t="s">
        <v>3602</v>
      </c>
      <c r="C3112">
        <v>7060</v>
      </c>
      <c r="D3112" t="s">
        <v>3695</v>
      </c>
      <c r="E3112">
        <v>20</v>
      </c>
      <c r="F3112" t="s">
        <v>3697</v>
      </c>
    </row>
    <row r="3113" spans="1:6">
      <c r="A3113">
        <v>800</v>
      </c>
      <c r="B3113" t="s">
        <v>3602</v>
      </c>
      <c r="C3113">
        <v>7060</v>
      </c>
      <c r="D3113" t="s">
        <v>3695</v>
      </c>
      <c r="E3113">
        <v>30</v>
      </c>
      <c r="F3113" t="s">
        <v>3698</v>
      </c>
    </row>
    <row r="3114" spans="1:6">
      <c r="A3114">
        <v>800</v>
      </c>
      <c r="B3114" t="s">
        <v>3602</v>
      </c>
      <c r="C3114">
        <v>7060</v>
      </c>
      <c r="D3114" t="s">
        <v>3695</v>
      </c>
      <c r="E3114">
        <v>40</v>
      </c>
      <c r="F3114" t="s">
        <v>3699</v>
      </c>
    </row>
    <row r="3115" spans="1:6">
      <c r="A3115">
        <v>800</v>
      </c>
      <c r="B3115" t="s">
        <v>3602</v>
      </c>
      <c r="C3115">
        <v>7060</v>
      </c>
      <c r="D3115" t="s">
        <v>3695</v>
      </c>
      <c r="E3115">
        <v>50</v>
      </c>
      <c r="F3115" t="s">
        <v>3700</v>
      </c>
    </row>
    <row r="3116" spans="1:6">
      <c r="A3116">
        <v>800</v>
      </c>
      <c r="B3116" t="s">
        <v>3602</v>
      </c>
      <c r="C3116">
        <v>7060</v>
      </c>
      <c r="D3116" t="s">
        <v>3695</v>
      </c>
      <c r="E3116">
        <v>60</v>
      </c>
      <c r="F3116" t="s">
        <v>3701</v>
      </c>
    </row>
    <row r="3117" spans="1:6">
      <c r="A3117">
        <v>800</v>
      </c>
      <c r="B3117" t="s">
        <v>3602</v>
      </c>
      <c r="C3117">
        <v>7060</v>
      </c>
      <c r="D3117" t="s">
        <v>3695</v>
      </c>
      <c r="E3117">
        <v>70</v>
      </c>
      <c r="F3117" t="s">
        <v>3702</v>
      </c>
    </row>
    <row r="3118" spans="1:6">
      <c r="A3118">
        <v>800</v>
      </c>
      <c r="B3118" t="s">
        <v>3602</v>
      </c>
      <c r="C3118">
        <v>7060</v>
      </c>
      <c r="D3118" t="s">
        <v>3695</v>
      </c>
      <c r="E3118">
        <v>80</v>
      </c>
      <c r="F3118" t="s">
        <v>3703</v>
      </c>
    </row>
    <row r="3119" spans="1:6">
      <c r="A3119">
        <v>800</v>
      </c>
      <c r="B3119" t="s">
        <v>3602</v>
      </c>
      <c r="C3119">
        <v>7060</v>
      </c>
      <c r="D3119" t="s">
        <v>3695</v>
      </c>
      <c r="E3119">
        <v>90</v>
      </c>
      <c r="F3119" t="s">
        <v>3704</v>
      </c>
    </row>
    <row r="3120" spans="1:6">
      <c r="A3120">
        <v>800</v>
      </c>
      <c r="B3120" t="s">
        <v>3602</v>
      </c>
      <c r="C3120">
        <v>7060</v>
      </c>
      <c r="D3120" t="s">
        <v>3695</v>
      </c>
      <c r="E3120">
        <v>110</v>
      </c>
      <c r="F3120" t="s">
        <v>3705</v>
      </c>
    </row>
    <row r="3121" spans="1:6">
      <c r="A3121">
        <v>800</v>
      </c>
      <c r="B3121" t="s">
        <v>3602</v>
      </c>
      <c r="C3121">
        <v>7060</v>
      </c>
      <c r="D3121" t="s">
        <v>3695</v>
      </c>
      <c r="E3121">
        <v>120</v>
      </c>
      <c r="F3121" t="s">
        <v>3706</v>
      </c>
    </row>
    <row r="3122" spans="1:6">
      <c r="A3122">
        <v>800</v>
      </c>
      <c r="B3122" t="s">
        <v>3602</v>
      </c>
      <c r="C3122">
        <v>7060</v>
      </c>
      <c r="D3122" t="s">
        <v>3695</v>
      </c>
      <c r="E3122">
        <v>130</v>
      </c>
      <c r="F3122" t="s">
        <v>3707</v>
      </c>
    </row>
    <row r="3123" spans="1:6">
      <c r="A3123">
        <v>800</v>
      </c>
      <c r="B3123" t="s">
        <v>3602</v>
      </c>
      <c r="C3123">
        <v>7060</v>
      </c>
      <c r="D3123" t="s">
        <v>3695</v>
      </c>
      <c r="E3123">
        <v>140</v>
      </c>
      <c r="F3123" t="s">
        <v>3708</v>
      </c>
    </row>
    <row r="3124" spans="1:6">
      <c r="A3124">
        <v>800</v>
      </c>
      <c r="B3124" t="s">
        <v>3602</v>
      </c>
      <c r="C3124">
        <v>7060</v>
      </c>
      <c r="D3124" t="s">
        <v>3695</v>
      </c>
      <c r="E3124">
        <v>145</v>
      </c>
      <c r="F3124" t="s">
        <v>3709</v>
      </c>
    </row>
    <row r="3125" spans="1:6">
      <c r="A3125">
        <v>800</v>
      </c>
      <c r="B3125" t="s">
        <v>3602</v>
      </c>
      <c r="C3125">
        <v>7060</v>
      </c>
      <c r="D3125" t="s">
        <v>3695</v>
      </c>
      <c r="E3125">
        <v>150</v>
      </c>
      <c r="F3125" t="s">
        <v>3710</v>
      </c>
    </row>
    <row r="3126" spans="1:6">
      <c r="A3126">
        <v>800</v>
      </c>
      <c r="B3126" t="s">
        <v>3602</v>
      </c>
      <c r="C3126">
        <v>7060</v>
      </c>
      <c r="D3126" t="s">
        <v>3695</v>
      </c>
      <c r="E3126">
        <v>910</v>
      </c>
      <c r="F3126" t="s">
        <v>3711</v>
      </c>
    </row>
    <row r="3127" spans="1:6">
      <c r="A3127">
        <v>800</v>
      </c>
      <c r="B3127" t="s">
        <v>3602</v>
      </c>
      <c r="C3127">
        <v>7060</v>
      </c>
      <c r="D3127" t="s">
        <v>3695</v>
      </c>
      <c r="E3127">
        <v>915</v>
      </c>
      <c r="F3127" t="s">
        <v>3712</v>
      </c>
    </row>
    <row r="3128" spans="1:6">
      <c r="A3128">
        <v>800</v>
      </c>
      <c r="B3128" t="s">
        <v>3602</v>
      </c>
      <c r="C3128">
        <v>7060</v>
      </c>
      <c r="D3128" t="s">
        <v>3695</v>
      </c>
      <c r="E3128">
        <v>998</v>
      </c>
      <c r="F3128" t="s">
        <v>3713</v>
      </c>
    </row>
    <row r="3129" spans="1:6">
      <c r="A3129">
        <v>800</v>
      </c>
      <c r="B3129" t="s">
        <v>3602</v>
      </c>
      <c r="C3129">
        <v>7100</v>
      </c>
      <c r="D3129" t="s">
        <v>3714</v>
      </c>
      <c r="E3129">
        <v>20</v>
      </c>
      <c r="F3129" t="s">
        <v>3715</v>
      </c>
    </row>
    <row r="3130" spans="1:6">
      <c r="A3130">
        <v>800</v>
      </c>
      <c r="B3130" t="s">
        <v>3602</v>
      </c>
      <c r="C3130">
        <v>7100</v>
      </c>
      <c r="D3130" t="s">
        <v>3714</v>
      </c>
      <c r="E3130">
        <v>25</v>
      </c>
      <c r="F3130" t="s">
        <v>3716</v>
      </c>
    </row>
    <row r="3131" spans="1:6">
      <c r="A3131">
        <v>800</v>
      </c>
      <c r="B3131" t="s">
        <v>3602</v>
      </c>
      <c r="C3131">
        <v>7100</v>
      </c>
      <c r="D3131" t="s">
        <v>3714</v>
      </c>
      <c r="E3131">
        <v>30</v>
      </c>
      <c r="F3131" t="s">
        <v>3717</v>
      </c>
    </row>
    <row r="3132" spans="1:6">
      <c r="A3132">
        <v>800</v>
      </c>
      <c r="B3132" t="s">
        <v>3602</v>
      </c>
      <c r="C3132">
        <v>7100</v>
      </c>
      <c r="D3132" t="s">
        <v>3714</v>
      </c>
      <c r="E3132">
        <v>50</v>
      </c>
      <c r="F3132" t="s">
        <v>3718</v>
      </c>
    </row>
    <row r="3133" spans="1:6">
      <c r="A3133">
        <v>800</v>
      </c>
      <c r="B3133" t="s">
        <v>3602</v>
      </c>
      <c r="C3133">
        <v>7100</v>
      </c>
      <c r="D3133" t="s">
        <v>3714</v>
      </c>
      <c r="E3133">
        <v>910</v>
      </c>
      <c r="F3133" t="s">
        <v>3719</v>
      </c>
    </row>
    <row r="3134" spans="1:6">
      <c r="A3134">
        <v>800</v>
      </c>
      <c r="B3134" t="s">
        <v>3602</v>
      </c>
      <c r="C3134">
        <v>7120</v>
      </c>
      <c r="D3134" t="s">
        <v>3720</v>
      </c>
      <c r="E3134">
        <v>998</v>
      </c>
      <c r="F3134" t="s">
        <v>3721</v>
      </c>
    </row>
    <row r="3135" spans="1:6">
      <c r="A3135">
        <v>800</v>
      </c>
      <c r="B3135" t="s">
        <v>3602</v>
      </c>
      <c r="C3135">
        <v>7160</v>
      </c>
      <c r="D3135" t="s">
        <v>965</v>
      </c>
      <c r="E3135">
        <v>100</v>
      </c>
      <c r="F3135" t="s">
        <v>3722</v>
      </c>
    </row>
    <row r="3136" spans="1:6">
      <c r="A3136">
        <v>800</v>
      </c>
      <c r="B3136" t="s">
        <v>3602</v>
      </c>
      <c r="C3136">
        <v>7160</v>
      </c>
      <c r="D3136" t="s">
        <v>965</v>
      </c>
      <c r="E3136">
        <v>120</v>
      </c>
      <c r="F3136" t="s">
        <v>3723</v>
      </c>
    </row>
    <row r="3137" spans="1:6">
      <c r="A3137">
        <v>800</v>
      </c>
      <c r="B3137" t="s">
        <v>3602</v>
      </c>
      <c r="C3137">
        <v>7160</v>
      </c>
      <c r="D3137" t="s">
        <v>965</v>
      </c>
      <c r="E3137">
        <v>200</v>
      </c>
      <c r="F3137" t="s">
        <v>3724</v>
      </c>
    </row>
    <row r="3138" spans="1:6">
      <c r="A3138">
        <v>800</v>
      </c>
      <c r="B3138" t="s">
        <v>3602</v>
      </c>
      <c r="C3138">
        <v>7265</v>
      </c>
      <c r="D3138" t="s">
        <v>3725</v>
      </c>
      <c r="E3138">
        <v>10</v>
      </c>
      <c r="F3138" t="s">
        <v>3726</v>
      </c>
    </row>
    <row r="3139" spans="1:6">
      <c r="A3139">
        <v>800</v>
      </c>
      <c r="B3139" t="s">
        <v>3602</v>
      </c>
      <c r="C3139">
        <v>7265</v>
      </c>
      <c r="D3139" t="s">
        <v>3725</v>
      </c>
      <c r="E3139">
        <v>20</v>
      </c>
      <c r="F3139" t="s">
        <v>3727</v>
      </c>
    </row>
    <row r="3140" spans="1:6">
      <c r="A3140">
        <v>800</v>
      </c>
      <c r="B3140" t="s">
        <v>3602</v>
      </c>
      <c r="C3140">
        <v>7265</v>
      </c>
      <c r="D3140" t="s">
        <v>3725</v>
      </c>
      <c r="E3140">
        <v>30</v>
      </c>
      <c r="F3140" t="s">
        <v>3728</v>
      </c>
    </row>
    <row r="3141" spans="1:6">
      <c r="A3141">
        <v>800</v>
      </c>
      <c r="B3141" t="s">
        <v>3602</v>
      </c>
      <c r="C3141">
        <v>7265</v>
      </c>
      <c r="D3141" t="s">
        <v>3725</v>
      </c>
      <c r="E3141">
        <v>40</v>
      </c>
      <c r="F3141" t="s">
        <v>3729</v>
      </c>
    </row>
    <row r="3142" spans="1:6">
      <c r="A3142">
        <v>800</v>
      </c>
      <c r="B3142" t="s">
        <v>3602</v>
      </c>
      <c r="C3142">
        <v>7865</v>
      </c>
      <c r="D3142" t="s">
        <v>3730</v>
      </c>
      <c r="E3142">
        <v>10</v>
      </c>
      <c r="F3142" t="s">
        <v>3730</v>
      </c>
    </row>
    <row r="3143" spans="1:6">
      <c r="A3143">
        <v>810</v>
      </c>
      <c r="B3143" t="s">
        <v>3731</v>
      </c>
      <c r="C3143">
        <v>7240</v>
      </c>
      <c r="D3143" t="s">
        <v>3732</v>
      </c>
      <c r="E3143">
        <v>1</v>
      </c>
      <c r="F3143" t="s">
        <v>3732</v>
      </c>
    </row>
    <row r="3144" spans="1:6">
      <c r="A3144">
        <v>810</v>
      </c>
      <c r="B3144" t="s">
        <v>3731</v>
      </c>
      <c r="C3144">
        <v>7260</v>
      </c>
      <c r="D3144" t="s">
        <v>3733</v>
      </c>
      <c r="E3144">
        <v>10</v>
      </c>
      <c r="F3144" t="s">
        <v>3734</v>
      </c>
    </row>
    <row r="3145" spans="1:6">
      <c r="A3145">
        <v>810</v>
      </c>
      <c r="B3145" t="s">
        <v>3731</v>
      </c>
      <c r="C3145">
        <v>7268</v>
      </c>
      <c r="D3145" t="s">
        <v>3735</v>
      </c>
      <c r="E3145">
        <v>10</v>
      </c>
      <c r="F3145" t="s">
        <v>3735</v>
      </c>
    </row>
    <row r="3146" spans="1:6">
      <c r="A3146">
        <v>810</v>
      </c>
      <c r="B3146" t="s">
        <v>3731</v>
      </c>
      <c r="C3146">
        <v>7270</v>
      </c>
      <c r="D3146" t="s">
        <v>3736</v>
      </c>
      <c r="E3146">
        <v>10</v>
      </c>
      <c r="F3146" t="s">
        <v>3737</v>
      </c>
    </row>
    <row r="3147" spans="1:6">
      <c r="A3147">
        <v>810</v>
      </c>
      <c r="B3147" t="s">
        <v>3731</v>
      </c>
      <c r="C3147">
        <v>7280</v>
      </c>
      <c r="D3147" t="s">
        <v>3738</v>
      </c>
      <c r="E3147">
        <v>10</v>
      </c>
      <c r="F3147" t="s">
        <v>3739</v>
      </c>
    </row>
    <row r="3148" spans="1:6">
      <c r="A3148">
        <v>810</v>
      </c>
      <c r="B3148" t="s">
        <v>3731</v>
      </c>
      <c r="C3148">
        <v>7300</v>
      </c>
      <c r="D3148" t="s">
        <v>3740</v>
      </c>
      <c r="E3148">
        <v>10</v>
      </c>
      <c r="F3148" t="s">
        <v>3741</v>
      </c>
    </row>
    <row r="3149" spans="1:6">
      <c r="A3149">
        <v>810</v>
      </c>
      <c r="B3149" t="s">
        <v>3731</v>
      </c>
      <c r="C3149">
        <v>7300</v>
      </c>
      <c r="D3149" t="s">
        <v>3740</v>
      </c>
      <c r="E3149">
        <v>20</v>
      </c>
      <c r="F3149" t="s">
        <v>3742</v>
      </c>
    </row>
    <row r="3150" spans="1:6">
      <c r="A3150">
        <v>810</v>
      </c>
      <c r="B3150" t="s">
        <v>3731</v>
      </c>
      <c r="C3150">
        <v>7300</v>
      </c>
      <c r="D3150" t="s">
        <v>3740</v>
      </c>
      <c r="E3150">
        <v>30</v>
      </c>
      <c r="F3150" t="s">
        <v>3743</v>
      </c>
    </row>
    <row r="3151" spans="1:6">
      <c r="A3151">
        <v>810</v>
      </c>
      <c r="B3151" t="s">
        <v>3731</v>
      </c>
      <c r="C3151">
        <v>7300</v>
      </c>
      <c r="D3151" t="s">
        <v>3740</v>
      </c>
      <c r="E3151">
        <v>40</v>
      </c>
      <c r="F3151" t="s">
        <v>3744</v>
      </c>
    </row>
    <row r="3152" spans="1:6">
      <c r="A3152">
        <v>810</v>
      </c>
      <c r="B3152" t="s">
        <v>3731</v>
      </c>
      <c r="C3152">
        <v>7300</v>
      </c>
      <c r="D3152" t="s">
        <v>3740</v>
      </c>
      <c r="E3152">
        <v>50</v>
      </c>
      <c r="F3152" t="s">
        <v>3745</v>
      </c>
    </row>
    <row r="3153" spans="1:6">
      <c r="A3153">
        <v>810</v>
      </c>
      <c r="B3153" t="s">
        <v>3731</v>
      </c>
      <c r="C3153">
        <v>7300</v>
      </c>
      <c r="D3153" t="s">
        <v>3740</v>
      </c>
      <c r="E3153">
        <v>70</v>
      </c>
      <c r="F3153" t="s">
        <v>3746</v>
      </c>
    </row>
    <row r="3154" spans="1:6">
      <c r="A3154">
        <v>810</v>
      </c>
      <c r="B3154" t="s">
        <v>3731</v>
      </c>
      <c r="C3154">
        <v>7320</v>
      </c>
      <c r="D3154" t="s">
        <v>3747</v>
      </c>
      <c r="E3154">
        <v>30</v>
      </c>
      <c r="F3154" t="s">
        <v>3748</v>
      </c>
    </row>
    <row r="3155" spans="1:6">
      <c r="A3155">
        <v>810</v>
      </c>
      <c r="B3155" t="s">
        <v>3731</v>
      </c>
      <c r="C3155">
        <v>7320</v>
      </c>
      <c r="D3155" t="s">
        <v>3747</v>
      </c>
      <c r="E3155">
        <v>56</v>
      </c>
      <c r="F3155" t="s">
        <v>3749</v>
      </c>
    </row>
    <row r="3156" spans="1:6">
      <c r="A3156">
        <v>810</v>
      </c>
      <c r="B3156" t="s">
        <v>3731</v>
      </c>
      <c r="C3156">
        <v>7340</v>
      </c>
      <c r="D3156" t="s">
        <v>3750</v>
      </c>
      <c r="E3156">
        <v>10</v>
      </c>
      <c r="F3156" t="s">
        <v>3751</v>
      </c>
    </row>
    <row r="3157" spans="1:6">
      <c r="A3157">
        <v>810</v>
      </c>
      <c r="B3157" t="s">
        <v>3731</v>
      </c>
      <c r="C3157">
        <v>7340</v>
      </c>
      <c r="D3157" t="s">
        <v>3750</v>
      </c>
      <c r="E3157">
        <v>20</v>
      </c>
      <c r="F3157" t="s">
        <v>3752</v>
      </c>
    </row>
    <row r="3158" spans="1:6">
      <c r="A3158">
        <v>810</v>
      </c>
      <c r="B3158" t="s">
        <v>3731</v>
      </c>
      <c r="C3158">
        <v>7340</v>
      </c>
      <c r="D3158" t="s">
        <v>3750</v>
      </c>
      <c r="E3158">
        <v>30</v>
      </c>
      <c r="F3158" t="s">
        <v>3753</v>
      </c>
    </row>
    <row r="3159" spans="1:6">
      <c r="A3159">
        <v>810</v>
      </c>
      <c r="B3159" t="s">
        <v>3731</v>
      </c>
      <c r="C3159">
        <v>7340</v>
      </c>
      <c r="D3159" t="s">
        <v>3750</v>
      </c>
      <c r="E3159">
        <v>40</v>
      </c>
      <c r="F3159" t="s">
        <v>3754</v>
      </c>
    </row>
    <row r="3160" spans="1:6">
      <c r="A3160">
        <v>810</v>
      </c>
      <c r="B3160" t="s">
        <v>3731</v>
      </c>
      <c r="C3160">
        <v>7340</v>
      </c>
      <c r="D3160" t="s">
        <v>3750</v>
      </c>
      <c r="E3160">
        <v>60</v>
      </c>
      <c r="F3160" t="s">
        <v>3755</v>
      </c>
    </row>
    <row r="3161" spans="1:6">
      <c r="A3161">
        <v>810</v>
      </c>
      <c r="B3161" t="s">
        <v>3731</v>
      </c>
      <c r="C3161">
        <v>7360</v>
      </c>
      <c r="D3161" t="s">
        <v>3756</v>
      </c>
      <c r="E3161">
        <v>10</v>
      </c>
      <c r="F3161" t="s">
        <v>3757</v>
      </c>
    </row>
    <row r="3162" spans="1:6">
      <c r="A3162">
        <v>810</v>
      </c>
      <c r="B3162" t="s">
        <v>3731</v>
      </c>
      <c r="C3162">
        <v>7360</v>
      </c>
      <c r="D3162" t="s">
        <v>3756</v>
      </c>
      <c r="E3162">
        <v>20</v>
      </c>
      <c r="F3162" t="s">
        <v>3758</v>
      </c>
    </row>
    <row r="3163" spans="1:6">
      <c r="A3163">
        <v>810</v>
      </c>
      <c r="B3163" t="s">
        <v>3731</v>
      </c>
      <c r="C3163">
        <v>7380</v>
      </c>
      <c r="D3163" t="s">
        <v>3759</v>
      </c>
      <c r="E3163">
        <v>10</v>
      </c>
      <c r="F3163" t="s">
        <v>3760</v>
      </c>
    </row>
    <row r="3164" spans="1:6">
      <c r="A3164">
        <v>810</v>
      </c>
      <c r="B3164" t="s">
        <v>3731</v>
      </c>
      <c r="C3164">
        <v>7400</v>
      </c>
      <c r="D3164" t="s">
        <v>3761</v>
      </c>
      <c r="E3164">
        <v>10</v>
      </c>
      <c r="F3164" t="s">
        <v>3762</v>
      </c>
    </row>
    <row r="3165" spans="1:6">
      <c r="A3165">
        <v>810</v>
      </c>
      <c r="B3165" t="s">
        <v>3731</v>
      </c>
      <c r="C3165">
        <v>7400</v>
      </c>
      <c r="D3165" t="s">
        <v>3761</v>
      </c>
      <c r="E3165">
        <v>20</v>
      </c>
      <c r="F3165" t="s">
        <v>3763</v>
      </c>
    </row>
    <row r="3166" spans="1:6">
      <c r="A3166">
        <v>810</v>
      </c>
      <c r="B3166" t="s">
        <v>3731</v>
      </c>
      <c r="C3166">
        <v>7400</v>
      </c>
      <c r="D3166" t="s">
        <v>3761</v>
      </c>
      <c r="E3166">
        <v>30</v>
      </c>
      <c r="F3166" t="s">
        <v>3764</v>
      </c>
    </row>
    <row r="3167" spans="1:6">
      <c r="A3167">
        <v>810</v>
      </c>
      <c r="B3167" t="s">
        <v>3731</v>
      </c>
      <c r="C3167">
        <v>7420</v>
      </c>
      <c r="D3167" t="s">
        <v>3765</v>
      </c>
      <c r="E3167">
        <v>10</v>
      </c>
      <c r="F3167" t="s">
        <v>3766</v>
      </c>
    </row>
    <row r="3168" spans="1:6">
      <c r="A3168">
        <v>810</v>
      </c>
      <c r="B3168" t="s">
        <v>3731</v>
      </c>
      <c r="C3168">
        <v>7420</v>
      </c>
      <c r="D3168" t="s">
        <v>3765</v>
      </c>
      <c r="E3168">
        <v>20</v>
      </c>
      <c r="F3168" t="s">
        <v>3767</v>
      </c>
    </row>
    <row r="3169" spans="1:6">
      <c r="A3169">
        <v>810</v>
      </c>
      <c r="B3169" t="s">
        <v>3731</v>
      </c>
      <c r="C3169">
        <v>7420</v>
      </c>
      <c r="D3169" t="s">
        <v>3765</v>
      </c>
      <c r="E3169">
        <v>30</v>
      </c>
      <c r="F3169" t="s">
        <v>3768</v>
      </c>
    </row>
    <row r="3170" spans="1:6">
      <c r="A3170">
        <v>810</v>
      </c>
      <c r="B3170" t="s">
        <v>3731</v>
      </c>
      <c r="C3170">
        <v>7420</v>
      </c>
      <c r="D3170" t="s">
        <v>3765</v>
      </c>
      <c r="E3170">
        <v>40</v>
      </c>
      <c r="F3170" t="s">
        <v>3769</v>
      </c>
    </row>
    <row r="3171" spans="1:6">
      <c r="A3171">
        <v>810</v>
      </c>
      <c r="B3171" t="s">
        <v>3731</v>
      </c>
      <c r="C3171">
        <v>7420</v>
      </c>
      <c r="D3171" t="s">
        <v>3765</v>
      </c>
      <c r="E3171">
        <v>50</v>
      </c>
      <c r="F3171" t="s">
        <v>3770</v>
      </c>
    </row>
    <row r="3172" spans="1:6">
      <c r="A3172">
        <v>810</v>
      </c>
      <c r="B3172" t="s">
        <v>3731</v>
      </c>
      <c r="C3172">
        <v>7420</v>
      </c>
      <c r="D3172" t="s">
        <v>3765</v>
      </c>
      <c r="E3172">
        <v>910</v>
      </c>
      <c r="F3172" t="s">
        <v>3771</v>
      </c>
    </row>
    <row r="3173" spans="1:6">
      <c r="A3173">
        <v>900</v>
      </c>
      <c r="B3173" t="s">
        <v>3772</v>
      </c>
      <c r="C3173">
        <v>7500</v>
      </c>
      <c r="D3173" t="s">
        <v>3773</v>
      </c>
      <c r="E3173">
        <v>1</v>
      </c>
      <c r="F3173" t="s">
        <v>3773</v>
      </c>
    </row>
    <row r="3174" spans="1:6">
      <c r="A3174">
        <v>900</v>
      </c>
      <c r="B3174" t="s">
        <v>3772</v>
      </c>
      <c r="C3174">
        <v>7510</v>
      </c>
      <c r="D3174" t="s">
        <v>3774</v>
      </c>
      <c r="E3174">
        <v>10</v>
      </c>
      <c r="F3174" t="s">
        <v>3774</v>
      </c>
    </row>
    <row r="3175" spans="1:6">
      <c r="A3175">
        <v>900</v>
      </c>
      <c r="B3175" t="s">
        <v>3772</v>
      </c>
      <c r="C3175">
        <v>7515</v>
      </c>
      <c r="D3175" t="s">
        <v>3775</v>
      </c>
      <c r="E3175">
        <v>10</v>
      </c>
      <c r="F3175" t="s">
        <v>3776</v>
      </c>
    </row>
    <row r="3176" spans="1:6">
      <c r="A3176">
        <v>900</v>
      </c>
      <c r="B3176" t="s">
        <v>3772</v>
      </c>
      <c r="C3176">
        <v>7515</v>
      </c>
      <c r="D3176" t="s">
        <v>3775</v>
      </c>
      <c r="E3176">
        <v>20</v>
      </c>
      <c r="F3176" t="s">
        <v>3777</v>
      </c>
    </row>
    <row r="3177" spans="1:6">
      <c r="A3177">
        <v>900</v>
      </c>
      <c r="B3177" t="s">
        <v>3772</v>
      </c>
      <c r="C3177">
        <v>7515</v>
      </c>
      <c r="D3177" t="s">
        <v>3775</v>
      </c>
      <c r="E3177">
        <v>30</v>
      </c>
      <c r="F3177" t="s">
        <v>3778</v>
      </c>
    </row>
    <row r="3178" spans="1:6">
      <c r="A3178">
        <v>900</v>
      </c>
      <c r="B3178" t="s">
        <v>3772</v>
      </c>
      <c r="C3178">
        <v>7525</v>
      </c>
      <c r="D3178" t="s">
        <v>3779</v>
      </c>
      <c r="E3178">
        <v>10</v>
      </c>
      <c r="F3178" t="s">
        <v>3780</v>
      </c>
    </row>
    <row r="3179" spans="1:6">
      <c r="A3179">
        <v>900</v>
      </c>
      <c r="B3179" t="s">
        <v>3772</v>
      </c>
      <c r="C3179">
        <v>7525</v>
      </c>
      <c r="D3179" t="s">
        <v>3779</v>
      </c>
      <c r="E3179">
        <v>15</v>
      </c>
      <c r="F3179" t="s">
        <v>3781</v>
      </c>
    </row>
    <row r="3180" spans="1:6">
      <c r="A3180">
        <v>900</v>
      </c>
      <c r="B3180" t="s">
        <v>3772</v>
      </c>
      <c r="C3180">
        <v>7525</v>
      </c>
      <c r="D3180" t="s">
        <v>3779</v>
      </c>
      <c r="E3180">
        <v>20</v>
      </c>
      <c r="F3180" t="s">
        <v>3782</v>
      </c>
    </row>
    <row r="3181" spans="1:6">
      <c r="A3181">
        <v>900</v>
      </c>
      <c r="B3181" t="s">
        <v>3772</v>
      </c>
      <c r="C3181">
        <v>7525</v>
      </c>
      <c r="D3181" t="s">
        <v>3779</v>
      </c>
      <c r="E3181">
        <v>30</v>
      </c>
      <c r="F3181" t="s">
        <v>3783</v>
      </c>
    </row>
    <row r="3182" spans="1:6">
      <c r="A3182">
        <v>900</v>
      </c>
      <c r="B3182" t="s">
        <v>3772</v>
      </c>
      <c r="C3182">
        <v>7525</v>
      </c>
      <c r="D3182" t="s">
        <v>3779</v>
      </c>
      <c r="E3182">
        <v>40</v>
      </c>
      <c r="F3182" t="s">
        <v>3784</v>
      </c>
    </row>
    <row r="3183" spans="1:6">
      <c r="A3183">
        <v>900</v>
      </c>
      <c r="B3183" t="s">
        <v>3772</v>
      </c>
      <c r="C3183">
        <v>7525</v>
      </c>
      <c r="D3183" t="s">
        <v>3779</v>
      </c>
      <c r="E3183">
        <v>50</v>
      </c>
      <c r="F3183" t="s">
        <v>3785</v>
      </c>
    </row>
    <row r="3184" spans="1:6">
      <c r="A3184">
        <v>900</v>
      </c>
      <c r="B3184" t="s">
        <v>3772</v>
      </c>
      <c r="C3184">
        <v>7525</v>
      </c>
      <c r="D3184" t="s">
        <v>3779</v>
      </c>
      <c r="E3184">
        <v>60</v>
      </c>
      <c r="F3184" t="s">
        <v>3786</v>
      </c>
    </row>
    <row r="3185" spans="1:6">
      <c r="A3185">
        <v>900</v>
      </c>
      <c r="B3185" t="s">
        <v>3772</v>
      </c>
      <c r="C3185">
        <v>7530</v>
      </c>
      <c r="D3185" t="s">
        <v>3787</v>
      </c>
      <c r="E3185">
        <v>10</v>
      </c>
      <c r="F3185" t="s">
        <v>3780</v>
      </c>
    </row>
    <row r="3186" spans="1:6">
      <c r="A3186">
        <v>900</v>
      </c>
      <c r="B3186" t="s">
        <v>3772</v>
      </c>
      <c r="C3186">
        <v>7530</v>
      </c>
      <c r="D3186" t="s">
        <v>3787</v>
      </c>
      <c r="E3186">
        <v>20</v>
      </c>
      <c r="F3186" t="s">
        <v>3788</v>
      </c>
    </row>
    <row r="3187" spans="1:6">
      <c r="A3187">
        <v>900</v>
      </c>
      <c r="B3187" t="s">
        <v>3772</v>
      </c>
      <c r="C3187">
        <v>7530</v>
      </c>
      <c r="D3187" t="s">
        <v>3787</v>
      </c>
      <c r="E3187">
        <v>30</v>
      </c>
      <c r="F3187" t="s">
        <v>3789</v>
      </c>
    </row>
    <row r="3188" spans="1:6">
      <c r="A3188">
        <v>900</v>
      </c>
      <c r="B3188" t="s">
        <v>3772</v>
      </c>
      <c r="C3188">
        <v>7530</v>
      </c>
      <c r="D3188" t="s">
        <v>3787</v>
      </c>
      <c r="E3188">
        <v>40</v>
      </c>
      <c r="F3188" t="s">
        <v>3790</v>
      </c>
    </row>
    <row r="3189" spans="1:6">
      <c r="A3189">
        <v>900</v>
      </c>
      <c r="B3189" t="s">
        <v>3772</v>
      </c>
      <c r="C3189">
        <v>7530</v>
      </c>
      <c r="D3189" t="s">
        <v>3787</v>
      </c>
      <c r="E3189">
        <v>50</v>
      </c>
      <c r="F3189" t="s">
        <v>3785</v>
      </c>
    </row>
    <row r="3190" spans="1:6">
      <c r="A3190">
        <v>900</v>
      </c>
      <c r="B3190" t="s">
        <v>3772</v>
      </c>
      <c r="C3190">
        <v>7530</v>
      </c>
      <c r="D3190" t="s">
        <v>3787</v>
      </c>
      <c r="E3190">
        <v>60</v>
      </c>
      <c r="F3190" t="s">
        <v>3791</v>
      </c>
    </row>
    <row r="3191" spans="1:6">
      <c r="A3191">
        <v>900</v>
      </c>
      <c r="B3191" t="s">
        <v>3772</v>
      </c>
      <c r="C3191">
        <v>7530</v>
      </c>
      <c r="D3191" t="s">
        <v>3787</v>
      </c>
      <c r="E3191">
        <v>910</v>
      </c>
      <c r="F3191" t="s">
        <v>3792</v>
      </c>
    </row>
    <row r="3192" spans="1:6">
      <c r="A3192">
        <v>900</v>
      </c>
      <c r="B3192" t="s">
        <v>3772</v>
      </c>
      <c r="C3192">
        <v>7545</v>
      </c>
      <c r="D3192" t="s">
        <v>3793</v>
      </c>
      <c r="E3192">
        <v>10</v>
      </c>
      <c r="F3192" t="s">
        <v>3794</v>
      </c>
    </row>
    <row r="3193" spans="1:6">
      <c r="A3193">
        <v>900</v>
      </c>
      <c r="B3193" t="s">
        <v>3772</v>
      </c>
      <c r="C3193">
        <v>7545</v>
      </c>
      <c r="D3193" t="s">
        <v>3793</v>
      </c>
      <c r="E3193">
        <v>20</v>
      </c>
      <c r="F3193" t="s">
        <v>3795</v>
      </c>
    </row>
    <row r="3194" spans="1:6">
      <c r="A3194">
        <v>900</v>
      </c>
      <c r="B3194" t="s">
        <v>3772</v>
      </c>
      <c r="C3194">
        <v>7545</v>
      </c>
      <c r="D3194" t="s">
        <v>3793</v>
      </c>
      <c r="E3194">
        <v>30</v>
      </c>
      <c r="F3194" t="s">
        <v>3796</v>
      </c>
    </row>
    <row r="3195" spans="1:6">
      <c r="A3195">
        <v>900</v>
      </c>
      <c r="B3195" t="s">
        <v>3772</v>
      </c>
      <c r="C3195">
        <v>7545</v>
      </c>
      <c r="D3195" t="s">
        <v>3793</v>
      </c>
      <c r="E3195">
        <v>40</v>
      </c>
      <c r="F3195" t="s">
        <v>3797</v>
      </c>
    </row>
    <row r="3196" spans="1:6">
      <c r="A3196">
        <v>900</v>
      </c>
      <c r="B3196" t="s">
        <v>3772</v>
      </c>
      <c r="C3196">
        <v>7545</v>
      </c>
      <c r="D3196" t="s">
        <v>3793</v>
      </c>
      <c r="E3196">
        <v>50</v>
      </c>
      <c r="F3196" t="s">
        <v>3798</v>
      </c>
    </row>
    <row r="3197" spans="1:6">
      <c r="A3197">
        <v>900</v>
      </c>
      <c r="B3197" t="s">
        <v>3772</v>
      </c>
      <c r="C3197">
        <v>7545</v>
      </c>
      <c r="D3197" t="s">
        <v>3793</v>
      </c>
      <c r="E3197">
        <v>60</v>
      </c>
      <c r="F3197" t="s">
        <v>3799</v>
      </c>
    </row>
    <row r="3198" spans="1:6">
      <c r="A3198">
        <v>900</v>
      </c>
      <c r="B3198" t="s">
        <v>3772</v>
      </c>
      <c r="C3198">
        <v>7545</v>
      </c>
      <c r="D3198" t="s">
        <v>3793</v>
      </c>
      <c r="E3198">
        <v>65</v>
      </c>
      <c r="F3198" t="s">
        <v>3800</v>
      </c>
    </row>
    <row r="3199" spans="1:6">
      <c r="A3199">
        <v>900</v>
      </c>
      <c r="B3199" t="s">
        <v>3772</v>
      </c>
      <c r="C3199">
        <v>7545</v>
      </c>
      <c r="D3199" t="s">
        <v>3793</v>
      </c>
      <c r="E3199">
        <v>70</v>
      </c>
      <c r="F3199" t="s">
        <v>3801</v>
      </c>
    </row>
    <row r="3200" spans="1:6">
      <c r="A3200">
        <v>900</v>
      </c>
      <c r="B3200" t="s">
        <v>3772</v>
      </c>
      <c r="C3200">
        <v>7545</v>
      </c>
      <c r="D3200" t="s">
        <v>3793</v>
      </c>
      <c r="E3200">
        <v>75</v>
      </c>
      <c r="F3200" t="s">
        <v>3802</v>
      </c>
    </row>
    <row r="3201" spans="1:6">
      <c r="A3201">
        <v>900</v>
      </c>
      <c r="B3201" t="s">
        <v>3772</v>
      </c>
      <c r="C3201">
        <v>7545</v>
      </c>
      <c r="D3201" t="s">
        <v>3793</v>
      </c>
      <c r="E3201">
        <v>80</v>
      </c>
      <c r="F3201" t="s">
        <v>3803</v>
      </c>
    </row>
    <row r="3202" spans="1:6">
      <c r="A3202">
        <v>900</v>
      </c>
      <c r="B3202" t="s">
        <v>3772</v>
      </c>
      <c r="C3202">
        <v>7545</v>
      </c>
      <c r="D3202" t="s">
        <v>3793</v>
      </c>
      <c r="E3202">
        <v>85</v>
      </c>
      <c r="F3202" t="s">
        <v>3804</v>
      </c>
    </row>
    <row r="3203" spans="1:6">
      <c r="A3203">
        <v>900</v>
      </c>
      <c r="B3203" t="s">
        <v>3772</v>
      </c>
      <c r="C3203">
        <v>7545</v>
      </c>
      <c r="D3203" t="s">
        <v>3793</v>
      </c>
      <c r="E3203">
        <v>90</v>
      </c>
      <c r="F3203" t="s">
        <v>3805</v>
      </c>
    </row>
    <row r="3204" spans="1:6">
      <c r="A3204">
        <v>900</v>
      </c>
      <c r="B3204" t="s">
        <v>3772</v>
      </c>
      <c r="C3204">
        <v>7550</v>
      </c>
      <c r="D3204" t="s">
        <v>3806</v>
      </c>
      <c r="E3204">
        <v>10</v>
      </c>
      <c r="F3204" t="s">
        <v>3807</v>
      </c>
    </row>
    <row r="3205" spans="1:6">
      <c r="A3205">
        <v>900</v>
      </c>
      <c r="B3205" t="s">
        <v>3772</v>
      </c>
      <c r="C3205">
        <v>7550</v>
      </c>
      <c r="D3205" t="s">
        <v>3806</v>
      </c>
      <c r="E3205">
        <v>20</v>
      </c>
      <c r="F3205" t="s">
        <v>3808</v>
      </c>
    </row>
    <row r="3206" spans="1:6">
      <c r="A3206">
        <v>900</v>
      </c>
      <c r="B3206" t="s">
        <v>3772</v>
      </c>
      <c r="C3206">
        <v>7550</v>
      </c>
      <c r="D3206" t="s">
        <v>3806</v>
      </c>
      <c r="E3206">
        <v>30</v>
      </c>
      <c r="F3206" t="s">
        <v>3809</v>
      </c>
    </row>
    <row r="3207" spans="1:6">
      <c r="A3207">
        <v>900</v>
      </c>
      <c r="B3207" t="s">
        <v>3772</v>
      </c>
      <c r="C3207">
        <v>7550</v>
      </c>
      <c r="D3207" t="s">
        <v>3806</v>
      </c>
      <c r="E3207">
        <v>40</v>
      </c>
      <c r="F3207" t="s">
        <v>3810</v>
      </c>
    </row>
    <row r="3208" spans="1:6">
      <c r="A3208">
        <v>900</v>
      </c>
      <c r="B3208" t="s">
        <v>3772</v>
      </c>
      <c r="C3208">
        <v>7550</v>
      </c>
      <c r="D3208" t="s">
        <v>3806</v>
      </c>
      <c r="E3208">
        <v>50</v>
      </c>
      <c r="F3208" t="s">
        <v>3811</v>
      </c>
    </row>
    <row r="3209" spans="1:6">
      <c r="A3209">
        <v>900</v>
      </c>
      <c r="B3209" t="s">
        <v>3772</v>
      </c>
      <c r="C3209">
        <v>7550</v>
      </c>
      <c r="D3209" t="s">
        <v>3806</v>
      </c>
      <c r="E3209">
        <v>60</v>
      </c>
      <c r="F3209" t="s">
        <v>3812</v>
      </c>
    </row>
    <row r="3210" spans="1:6">
      <c r="A3210">
        <v>900</v>
      </c>
      <c r="B3210" t="s">
        <v>3772</v>
      </c>
      <c r="C3210">
        <v>7555</v>
      </c>
      <c r="D3210" t="s">
        <v>3813</v>
      </c>
      <c r="E3210">
        <v>10</v>
      </c>
      <c r="F3210" t="s">
        <v>3814</v>
      </c>
    </row>
    <row r="3211" spans="1:6">
      <c r="A3211">
        <v>900</v>
      </c>
      <c r="B3211" t="s">
        <v>3772</v>
      </c>
      <c r="C3211">
        <v>7555</v>
      </c>
      <c r="D3211" t="s">
        <v>3813</v>
      </c>
      <c r="E3211">
        <v>20</v>
      </c>
      <c r="F3211" t="s">
        <v>3815</v>
      </c>
    </row>
    <row r="3212" spans="1:6">
      <c r="A3212">
        <v>900</v>
      </c>
      <c r="B3212" t="s">
        <v>3772</v>
      </c>
      <c r="C3212">
        <v>7555</v>
      </c>
      <c r="D3212" t="s">
        <v>3813</v>
      </c>
      <c r="E3212">
        <v>30</v>
      </c>
      <c r="F3212" t="s">
        <v>3816</v>
      </c>
    </row>
    <row r="3213" spans="1:6">
      <c r="A3213">
        <v>900</v>
      </c>
      <c r="B3213" t="s">
        <v>3772</v>
      </c>
      <c r="C3213">
        <v>7555</v>
      </c>
      <c r="D3213" t="s">
        <v>3813</v>
      </c>
      <c r="E3213">
        <v>40</v>
      </c>
      <c r="F3213" t="s">
        <v>3817</v>
      </c>
    </row>
    <row r="3214" spans="1:6">
      <c r="A3214">
        <v>900</v>
      </c>
      <c r="B3214" t="s">
        <v>3772</v>
      </c>
      <c r="C3214">
        <v>7555</v>
      </c>
      <c r="D3214" t="s">
        <v>3813</v>
      </c>
      <c r="E3214">
        <v>45</v>
      </c>
      <c r="F3214" t="s">
        <v>3818</v>
      </c>
    </row>
    <row r="3215" spans="1:6">
      <c r="A3215">
        <v>900</v>
      </c>
      <c r="B3215" t="s">
        <v>3772</v>
      </c>
      <c r="C3215">
        <v>7555</v>
      </c>
      <c r="D3215" t="s">
        <v>3813</v>
      </c>
      <c r="E3215">
        <v>50</v>
      </c>
      <c r="F3215" t="s">
        <v>3819</v>
      </c>
    </row>
    <row r="3216" spans="1:6">
      <c r="A3216">
        <v>900</v>
      </c>
      <c r="B3216" t="s">
        <v>3772</v>
      </c>
      <c r="C3216">
        <v>7555</v>
      </c>
      <c r="D3216" t="s">
        <v>3813</v>
      </c>
      <c r="E3216">
        <v>60</v>
      </c>
      <c r="F3216" t="s">
        <v>3820</v>
      </c>
    </row>
    <row r="3217" spans="1:6">
      <c r="A3217">
        <v>900</v>
      </c>
      <c r="B3217" t="s">
        <v>3772</v>
      </c>
      <c r="C3217">
        <v>7555</v>
      </c>
      <c r="D3217" t="s">
        <v>3813</v>
      </c>
      <c r="E3217">
        <v>65</v>
      </c>
      <c r="F3217" t="s">
        <v>3821</v>
      </c>
    </row>
    <row r="3218" spans="1:6">
      <c r="A3218">
        <v>900</v>
      </c>
      <c r="B3218" t="s">
        <v>3772</v>
      </c>
      <c r="C3218">
        <v>7555</v>
      </c>
      <c r="D3218" t="s">
        <v>3813</v>
      </c>
      <c r="E3218">
        <v>70</v>
      </c>
      <c r="F3218" t="s">
        <v>3822</v>
      </c>
    </row>
    <row r="3219" spans="1:6">
      <c r="A3219">
        <v>900</v>
      </c>
      <c r="B3219" t="s">
        <v>3772</v>
      </c>
      <c r="C3219">
        <v>7555</v>
      </c>
      <c r="D3219" t="s">
        <v>3813</v>
      </c>
      <c r="E3219">
        <v>75</v>
      </c>
      <c r="F3219" t="s">
        <v>3823</v>
      </c>
    </row>
    <row r="3220" spans="1:6">
      <c r="A3220">
        <v>900</v>
      </c>
      <c r="B3220" t="s">
        <v>3772</v>
      </c>
      <c r="C3220">
        <v>7555</v>
      </c>
      <c r="D3220" t="s">
        <v>3813</v>
      </c>
      <c r="E3220">
        <v>80</v>
      </c>
      <c r="F3220" t="s">
        <v>3824</v>
      </c>
    </row>
    <row r="3221" spans="1:6">
      <c r="A3221">
        <v>900</v>
      </c>
      <c r="B3221" t="s">
        <v>3772</v>
      </c>
      <c r="C3221">
        <v>7555</v>
      </c>
      <c r="D3221" t="s">
        <v>3813</v>
      </c>
      <c r="E3221">
        <v>85</v>
      </c>
      <c r="F3221" t="s">
        <v>3825</v>
      </c>
    </row>
    <row r="3222" spans="1:6">
      <c r="A3222">
        <v>900</v>
      </c>
      <c r="B3222" t="s">
        <v>3772</v>
      </c>
      <c r="C3222">
        <v>7555</v>
      </c>
      <c r="D3222" t="s">
        <v>3813</v>
      </c>
      <c r="E3222">
        <v>90</v>
      </c>
      <c r="F3222" t="s">
        <v>3826</v>
      </c>
    </row>
    <row r="3223" spans="1:6">
      <c r="A3223">
        <v>900</v>
      </c>
      <c r="B3223" t="s">
        <v>3772</v>
      </c>
      <c r="C3223">
        <v>7555</v>
      </c>
      <c r="D3223" t="s">
        <v>3813</v>
      </c>
      <c r="E3223">
        <v>95</v>
      </c>
      <c r="F3223" t="s">
        <v>3827</v>
      </c>
    </row>
    <row r="3224" spans="1:6">
      <c r="A3224">
        <v>900</v>
      </c>
      <c r="B3224" t="s">
        <v>3772</v>
      </c>
      <c r="C3224">
        <v>7565</v>
      </c>
      <c r="D3224" t="s">
        <v>3828</v>
      </c>
      <c r="E3224">
        <v>10</v>
      </c>
      <c r="F3224" t="s">
        <v>3829</v>
      </c>
    </row>
    <row r="3225" spans="1:6">
      <c r="A3225">
        <v>900</v>
      </c>
      <c r="B3225" t="s">
        <v>3772</v>
      </c>
      <c r="C3225">
        <v>7565</v>
      </c>
      <c r="D3225" t="s">
        <v>3828</v>
      </c>
      <c r="E3225">
        <v>20</v>
      </c>
      <c r="F3225" t="s">
        <v>3830</v>
      </c>
    </row>
    <row r="3226" spans="1:6">
      <c r="A3226">
        <v>900</v>
      </c>
      <c r="B3226" t="s">
        <v>3772</v>
      </c>
      <c r="C3226">
        <v>7565</v>
      </c>
      <c r="D3226" t="s">
        <v>3828</v>
      </c>
      <c r="E3226">
        <v>30</v>
      </c>
      <c r="F3226" t="s">
        <v>3831</v>
      </c>
    </row>
    <row r="3227" spans="1:6">
      <c r="A3227">
        <v>900</v>
      </c>
      <c r="B3227" t="s">
        <v>3772</v>
      </c>
      <c r="C3227">
        <v>7565</v>
      </c>
      <c r="D3227" t="s">
        <v>3828</v>
      </c>
      <c r="E3227">
        <v>40</v>
      </c>
      <c r="F3227" t="s">
        <v>3832</v>
      </c>
    </row>
    <row r="3228" spans="1:6">
      <c r="A3228">
        <v>900</v>
      </c>
      <c r="B3228" t="s">
        <v>3772</v>
      </c>
      <c r="C3228">
        <v>7565</v>
      </c>
      <c r="D3228" t="s">
        <v>3828</v>
      </c>
      <c r="E3228">
        <v>50</v>
      </c>
      <c r="F3228" t="s">
        <v>3833</v>
      </c>
    </row>
    <row r="3229" spans="1:6">
      <c r="A3229">
        <v>900</v>
      </c>
      <c r="B3229" t="s">
        <v>3772</v>
      </c>
      <c r="C3229">
        <v>7565</v>
      </c>
      <c r="D3229" t="s">
        <v>3828</v>
      </c>
      <c r="E3229">
        <v>60</v>
      </c>
      <c r="F3229" t="s">
        <v>3834</v>
      </c>
    </row>
    <row r="3230" spans="1:6">
      <c r="A3230">
        <v>900</v>
      </c>
      <c r="B3230" t="s">
        <v>3772</v>
      </c>
      <c r="C3230">
        <v>7565</v>
      </c>
      <c r="D3230" t="s">
        <v>3828</v>
      </c>
      <c r="E3230">
        <v>70</v>
      </c>
      <c r="F3230" t="s">
        <v>3835</v>
      </c>
    </row>
    <row r="3231" spans="1:6">
      <c r="A3231">
        <v>900</v>
      </c>
      <c r="B3231" t="s">
        <v>3772</v>
      </c>
      <c r="C3231">
        <v>7565</v>
      </c>
      <c r="D3231" t="s">
        <v>3828</v>
      </c>
      <c r="E3231">
        <v>80</v>
      </c>
      <c r="F3231" t="s">
        <v>3836</v>
      </c>
    </row>
    <row r="3232" spans="1:6">
      <c r="A3232">
        <v>900</v>
      </c>
      <c r="B3232" t="s">
        <v>3772</v>
      </c>
      <c r="C3232">
        <v>7565</v>
      </c>
      <c r="D3232" t="s">
        <v>3828</v>
      </c>
      <c r="E3232">
        <v>90</v>
      </c>
      <c r="F3232" t="s">
        <v>3837</v>
      </c>
    </row>
    <row r="3233" spans="1:6">
      <c r="A3233">
        <v>900</v>
      </c>
      <c r="B3233" t="s">
        <v>3772</v>
      </c>
      <c r="C3233">
        <v>7565</v>
      </c>
      <c r="D3233" t="s">
        <v>3828</v>
      </c>
      <c r="E3233">
        <v>95</v>
      </c>
      <c r="F3233" t="s">
        <v>3838</v>
      </c>
    </row>
    <row r="3234" spans="1:6">
      <c r="A3234">
        <v>900</v>
      </c>
      <c r="B3234" t="s">
        <v>3772</v>
      </c>
      <c r="C3234">
        <v>7570</v>
      </c>
      <c r="D3234" t="s">
        <v>3839</v>
      </c>
      <c r="E3234">
        <v>10</v>
      </c>
      <c r="F3234" t="s">
        <v>3840</v>
      </c>
    </row>
    <row r="3235" spans="1:6">
      <c r="A3235">
        <v>900</v>
      </c>
      <c r="B3235" t="s">
        <v>3772</v>
      </c>
      <c r="C3235">
        <v>7570</v>
      </c>
      <c r="D3235" t="s">
        <v>3839</v>
      </c>
      <c r="E3235">
        <v>20</v>
      </c>
      <c r="F3235" t="s">
        <v>3841</v>
      </c>
    </row>
    <row r="3236" spans="1:6">
      <c r="A3236">
        <v>900</v>
      </c>
      <c r="B3236" t="s">
        <v>3772</v>
      </c>
      <c r="C3236">
        <v>7570</v>
      </c>
      <c r="D3236" t="s">
        <v>3839</v>
      </c>
      <c r="E3236">
        <v>30</v>
      </c>
      <c r="F3236" t="s">
        <v>3842</v>
      </c>
    </row>
    <row r="3237" spans="1:6">
      <c r="A3237">
        <v>900</v>
      </c>
      <c r="B3237" t="s">
        <v>3772</v>
      </c>
      <c r="C3237">
        <v>7570</v>
      </c>
      <c r="D3237" t="s">
        <v>3839</v>
      </c>
      <c r="E3237">
        <v>40</v>
      </c>
      <c r="F3237" t="s">
        <v>3843</v>
      </c>
    </row>
    <row r="3238" spans="1:6">
      <c r="A3238">
        <v>900</v>
      </c>
      <c r="B3238" t="s">
        <v>3772</v>
      </c>
      <c r="C3238">
        <v>7570</v>
      </c>
      <c r="D3238" t="s">
        <v>3839</v>
      </c>
      <c r="E3238">
        <v>50</v>
      </c>
      <c r="F3238" t="s">
        <v>3844</v>
      </c>
    </row>
    <row r="3239" spans="1:6">
      <c r="A3239">
        <v>900</v>
      </c>
      <c r="B3239" t="s">
        <v>3772</v>
      </c>
      <c r="C3239">
        <v>7570</v>
      </c>
      <c r="D3239" t="s">
        <v>3839</v>
      </c>
      <c r="E3239">
        <v>60</v>
      </c>
      <c r="F3239" t="s">
        <v>3845</v>
      </c>
    </row>
    <row r="3240" spans="1:6">
      <c r="A3240">
        <v>900</v>
      </c>
      <c r="B3240" t="s">
        <v>3772</v>
      </c>
      <c r="C3240">
        <v>7570</v>
      </c>
      <c r="D3240" t="s">
        <v>3839</v>
      </c>
      <c r="E3240">
        <v>70</v>
      </c>
      <c r="F3240" t="s">
        <v>3846</v>
      </c>
    </row>
    <row r="3241" spans="1:6">
      <c r="A3241">
        <v>900</v>
      </c>
      <c r="B3241" t="s">
        <v>3772</v>
      </c>
      <c r="C3241">
        <v>7575</v>
      </c>
      <c r="D3241" t="s">
        <v>3847</v>
      </c>
      <c r="E3241">
        <v>10</v>
      </c>
      <c r="F3241" t="s">
        <v>3848</v>
      </c>
    </row>
    <row r="3242" spans="1:6">
      <c r="A3242">
        <v>900</v>
      </c>
      <c r="B3242" t="s">
        <v>3772</v>
      </c>
      <c r="C3242">
        <v>7575</v>
      </c>
      <c r="D3242" t="s">
        <v>3847</v>
      </c>
      <c r="E3242">
        <v>20</v>
      </c>
      <c r="F3242" t="s">
        <v>3849</v>
      </c>
    </row>
    <row r="3243" spans="1:6">
      <c r="A3243">
        <v>900</v>
      </c>
      <c r="B3243" t="s">
        <v>3772</v>
      </c>
      <c r="C3243">
        <v>7580</v>
      </c>
      <c r="D3243" t="s">
        <v>3850</v>
      </c>
      <c r="E3243">
        <v>10</v>
      </c>
      <c r="F3243" t="s">
        <v>3851</v>
      </c>
    </row>
    <row r="3244" spans="1:6">
      <c r="A3244">
        <v>900</v>
      </c>
      <c r="B3244" t="s">
        <v>3772</v>
      </c>
      <c r="C3244">
        <v>7580</v>
      </c>
      <c r="D3244" t="s">
        <v>3850</v>
      </c>
      <c r="E3244">
        <v>15</v>
      </c>
      <c r="F3244" t="s">
        <v>3852</v>
      </c>
    </row>
    <row r="3245" spans="1:6">
      <c r="A3245">
        <v>900</v>
      </c>
      <c r="B3245" t="s">
        <v>3772</v>
      </c>
      <c r="C3245">
        <v>7580</v>
      </c>
      <c r="D3245" t="s">
        <v>3850</v>
      </c>
      <c r="E3245">
        <v>20</v>
      </c>
      <c r="F3245" t="s">
        <v>3853</v>
      </c>
    </row>
    <row r="3246" spans="1:6">
      <c r="A3246">
        <v>900</v>
      </c>
      <c r="B3246" t="s">
        <v>3772</v>
      </c>
      <c r="C3246">
        <v>7580</v>
      </c>
      <c r="D3246" t="s">
        <v>3850</v>
      </c>
      <c r="E3246">
        <v>25</v>
      </c>
      <c r="F3246" t="s">
        <v>3854</v>
      </c>
    </row>
    <row r="3247" spans="1:6">
      <c r="A3247">
        <v>900</v>
      </c>
      <c r="B3247" t="s">
        <v>3772</v>
      </c>
      <c r="C3247">
        <v>7580</v>
      </c>
      <c r="D3247" t="s">
        <v>3850</v>
      </c>
      <c r="E3247">
        <v>30</v>
      </c>
      <c r="F3247" t="s">
        <v>3855</v>
      </c>
    </row>
    <row r="3248" spans="1:6">
      <c r="A3248">
        <v>900</v>
      </c>
      <c r="B3248" t="s">
        <v>3772</v>
      </c>
      <c r="C3248">
        <v>7590</v>
      </c>
      <c r="D3248" t="s">
        <v>3856</v>
      </c>
      <c r="E3248">
        <v>10</v>
      </c>
      <c r="F3248" t="s">
        <v>3857</v>
      </c>
    </row>
    <row r="3249" spans="1:6">
      <c r="A3249">
        <v>900</v>
      </c>
      <c r="B3249" t="s">
        <v>3772</v>
      </c>
      <c r="C3249">
        <v>7590</v>
      </c>
      <c r="D3249" t="s">
        <v>3856</v>
      </c>
      <c r="E3249">
        <v>15</v>
      </c>
      <c r="F3249" t="s">
        <v>3858</v>
      </c>
    </row>
    <row r="3250" spans="1:6">
      <c r="A3250">
        <v>900</v>
      </c>
      <c r="B3250" t="s">
        <v>3772</v>
      </c>
      <c r="C3250">
        <v>7590</v>
      </c>
      <c r="D3250" t="s">
        <v>3856</v>
      </c>
      <c r="E3250">
        <v>20</v>
      </c>
      <c r="F3250" t="s">
        <v>3859</v>
      </c>
    </row>
    <row r="3251" spans="1:6">
      <c r="A3251">
        <v>900</v>
      </c>
      <c r="B3251" t="s">
        <v>3772</v>
      </c>
      <c r="C3251">
        <v>7590</v>
      </c>
      <c r="D3251" t="s">
        <v>3856</v>
      </c>
      <c r="E3251">
        <v>30</v>
      </c>
      <c r="F3251" t="s">
        <v>3860</v>
      </c>
    </row>
    <row r="3252" spans="1:6">
      <c r="A3252">
        <v>900</v>
      </c>
      <c r="B3252" t="s">
        <v>3772</v>
      </c>
      <c r="C3252">
        <v>7590</v>
      </c>
      <c r="D3252" t="s">
        <v>3856</v>
      </c>
      <c r="E3252">
        <v>35</v>
      </c>
      <c r="F3252" t="s">
        <v>3861</v>
      </c>
    </row>
    <row r="3253" spans="1:6">
      <c r="A3253">
        <v>900</v>
      </c>
      <c r="B3253" t="s">
        <v>3772</v>
      </c>
      <c r="C3253">
        <v>7590</v>
      </c>
      <c r="D3253" t="s">
        <v>3856</v>
      </c>
      <c r="E3253">
        <v>40</v>
      </c>
      <c r="F3253" t="s">
        <v>3862</v>
      </c>
    </row>
    <row r="3254" spans="1:6">
      <c r="A3254">
        <v>900</v>
      </c>
      <c r="B3254" t="s">
        <v>3772</v>
      </c>
      <c r="C3254">
        <v>7590</v>
      </c>
      <c r="D3254" t="s">
        <v>3856</v>
      </c>
      <c r="E3254">
        <v>45</v>
      </c>
      <c r="F3254" t="s">
        <v>3863</v>
      </c>
    </row>
    <row r="3255" spans="1:6">
      <c r="A3255">
        <v>900</v>
      </c>
      <c r="B3255" t="s">
        <v>3772</v>
      </c>
      <c r="C3255">
        <v>7590</v>
      </c>
      <c r="D3255" t="s">
        <v>3856</v>
      </c>
      <c r="E3255">
        <v>50</v>
      </c>
      <c r="F3255" t="s">
        <v>3864</v>
      </c>
    </row>
    <row r="3256" spans="1:6">
      <c r="A3256">
        <v>900</v>
      </c>
      <c r="B3256" t="s">
        <v>3772</v>
      </c>
      <c r="C3256">
        <v>7590</v>
      </c>
      <c r="D3256" t="s">
        <v>3856</v>
      </c>
      <c r="E3256">
        <v>55</v>
      </c>
      <c r="F3256" t="s">
        <v>3865</v>
      </c>
    </row>
    <row r="3257" spans="1:6">
      <c r="A3257">
        <v>900</v>
      </c>
      <c r="B3257" t="s">
        <v>3772</v>
      </c>
      <c r="C3257">
        <v>7590</v>
      </c>
      <c r="D3257" t="s">
        <v>3856</v>
      </c>
      <c r="E3257">
        <v>60</v>
      </c>
      <c r="F3257" t="s">
        <v>3866</v>
      </c>
    </row>
    <row r="3258" spans="1:6">
      <c r="A3258">
        <v>900</v>
      </c>
      <c r="B3258" t="s">
        <v>3772</v>
      </c>
      <c r="C3258">
        <v>7590</v>
      </c>
      <c r="D3258" t="s">
        <v>3856</v>
      </c>
      <c r="E3258">
        <v>65</v>
      </c>
      <c r="F3258" t="s">
        <v>3867</v>
      </c>
    </row>
    <row r="3259" spans="1:6">
      <c r="A3259">
        <v>900</v>
      </c>
      <c r="B3259" t="s">
        <v>3772</v>
      </c>
      <c r="C3259">
        <v>7590</v>
      </c>
      <c r="D3259" t="s">
        <v>3856</v>
      </c>
      <c r="E3259">
        <v>70</v>
      </c>
      <c r="F3259" t="s">
        <v>3868</v>
      </c>
    </row>
    <row r="3260" spans="1:6">
      <c r="A3260">
        <v>900</v>
      </c>
      <c r="B3260" t="s">
        <v>3772</v>
      </c>
      <c r="C3260">
        <v>7590</v>
      </c>
      <c r="D3260" t="s">
        <v>3856</v>
      </c>
      <c r="E3260">
        <v>75</v>
      </c>
      <c r="F3260" t="s">
        <v>3869</v>
      </c>
    </row>
    <row r="3261" spans="1:6">
      <c r="A3261">
        <v>900</v>
      </c>
      <c r="B3261" t="s">
        <v>3772</v>
      </c>
      <c r="C3261">
        <v>7590</v>
      </c>
      <c r="D3261" t="s">
        <v>3856</v>
      </c>
      <c r="E3261">
        <v>80</v>
      </c>
      <c r="F3261" t="s">
        <v>3870</v>
      </c>
    </row>
    <row r="3262" spans="1:6">
      <c r="A3262">
        <v>900</v>
      </c>
      <c r="B3262" t="s">
        <v>3772</v>
      </c>
      <c r="C3262">
        <v>7590</v>
      </c>
      <c r="D3262" t="s">
        <v>3856</v>
      </c>
      <c r="E3262">
        <v>85</v>
      </c>
      <c r="F3262" t="s">
        <v>3871</v>
      </c>
    </row>
    <row r="3263" spans="1:6">
      <c r="A3263">
        <v>900</v>
      </c>
      <c r="B3263" t="s">
        <v>3772</v>
      </c>
      <c r="C3263">
        <v>7590</v>
      </c>
      <c r="D3263" t="s">
        <v>3856</v>
      </c>
      <c r="E3263">
        <v>90</v>
      </c>
      <c r="F3263" t="s">
        <v>3872</v>
      </c>
    </row>
    <row r="3264" spans="1:6">
      <c r="A3264">
        <v>900</v>
      </c>
      <c r="B3264" t="s">
        <v>3772</v>
      </c>
      <c r="C3264">
        <v>7590</v>
      </c>
      <c r="D3264" t="s">
        <v>3856</v>
      </c>
      <c r="E3264">
        <v>95</v>
      </c>
      <c r="F3264" t="s">
        <v>3873</v>
      </c>
    </row>
    <row r="3265" spans="1:6">
      <c r="A3265">
        <v>900</v>
      </c>
      <c r="B3265" t="s">
        <v>3772</v>
      </c>
      <c r="C3265">
        <v>7590</v>
      </c>
      <c r="D3265" t="s">
        <v>3856</v>
      </c>
      <c r="E3265">
        <v>96</v>
      </c>
      <c r="F3265" t="s">
        <v>3874</v>
      </c>
    </row>
    <row r="3266" spans="1:6">
      <c r="A3266">
        <v>900</v>
      </c>
      <c r="B3266" t="s">
        <v>3772</v>
      </c>
      <c r="C3266">
        <v>7595</v>
      </c>
      <c r="D3266" t="s">
        <v>3875</v>
      </c>
      <c r="E3266">
        <v>10</v>
      </c>
      <c r="F3266" t="s">
        <v>3876</v>
      </c>
    </row>
    <row r="3267" spans="1:6">
      <c r="A3267">
        <v>900</v>
      </c>
      <c r="B3267" t="s">
        <v>3772</v>
      </c>
      <c r="C3267">
        <v>7595</v>
      </c>
      <c r="D3267" t="s">
        <v>3875</v>
      </c>
      <c r="E3267">
        <v>15</v>
      </c>
      <c r="F3267" t="s">
        <v>3877</v>
      </c>
    </row>
    <row r="3268" spans="1:6">
      <c r="A3268">
        <v>900</v>
      </c>
      <c r="B3268" t="s">
        <v>3772</v>
      </c>
      <c r="C3268">
        <v>7595</v>
      </c>
      <c r="D3268" t="s">
        <v>3875</v>
      </c>
      <c r="E3268">
        <v>20</v>
      </c>
      <c r="F3268" t="s">
        <v>3878</v>
      </c>
    </row>
    <row r="3269" spans="1:6">
      <c r="A3269">
        <v>900</v>
      </c>
      <c r="B3269" t="s">
        <v>3772</v>
      </c>
      <c r="C3269">
        <v>7595</v>
      </c>
      <c r="D3269" t="s">
        <v>3875</v>
      </c>
      <c r="E3269">
        <v>25</v>
      </c>
      <c r="F3269" t="s">
        <v>3879</v>
      </c>
    </row>
    <row r="3270" spans="1:6">
      <c r="A3270">
        <v>900</v>
      </c>
      <c r="B3270" t="s">
        <v>3772</v>
      </c>
      <c r="C3270">
        <v>7595</v>
      </c>
      <c r="D3270" t="s">
        <v>3875</v>
      </c>
      <c r="E3270">
        <v>30</v>
      </c>
      <c r="F3270" t="s">
        <v>3880</v>
      </c>
    </row>
    <row r="3271" spans="1:6">
      <c r="A3271">
        <v>900</v>
      </c>
      <c r="B3271" t="s">
        <v>3772</v>
      </c>
      <c r="C3271">
        <v>7595</v>
      </c>
      <c r="D3271" t="s">
        <v>3875</v>
      </c>
      <c r="E3271">
        <v>40</v>
      </c>
      <c r="F3271" t="s">
        <v>3881</v>
      </c>
    </row>
    <row r="3272" spans="1:6">
      <c r="A3272">
        <v>900</v>
      </c>
      <c r="B3272" t="s">
        <v>3772</v>
      </c>
      <c r="C3272">
        <v>7595</v>
      </c>
      <c r="D3272" t="s">
        <v>3875</v>
      </c>
      <c r="E3272">
        <v>45</v>
      </c>
      <c r="F3272" t="s">
        <v>3882</v>
      </c>
    </row>
    <row r="3273" spans="1:6">
      <c r="A3273">
        <v>900</v>
      </c>
      <c r="B3273" t="s">
        <v>3772</v>
      </c>
      <c r="C3273">
        <v>7595</v>
      </c>
      <c r="D3273" t="s">
        <v>3875</v>
      </c>
      <c r="E3273">
        <v>50</v>
      </c>
      <c r="F3273" t="s">
        <v>3883</v>
      </c>
    </row>
    <row r="3274" spans="1:6">
      <c r="A3274">
        <v>900</v>
      </c>
      <c r="B3274" t="s">
        <v>3772</v>
      </c>
      <c r="C3274">
        <v>7595</v>
      </c>
      <c r="D3274" t="s">
        <v>3875</v>
      </c>
      <c r="E3274">
        <v>60</v>
      </c>
      <c r="F3274" t="s">
        <v>3884</v>
      </c>
    </row>
    <row r="3275" spans="1:6">
      <c r="A3275">
        <v>900</v>
      </c>
      <c r="B3275" t="s">
        <v>3772</v>
      </c>
      <c r="C3275">
        <v>7595</v>
      </c>
      <c r="D3275" t="s">
        <v>3875</v>
      </c>
      <c r="E3275">
        <v>70</v>
      </c>
      <c r="F3275" t="s">
        <v>3885</v>
      </c>
    </row>
    <row r="3276" spans="1:6">
      <c r="A3276">
        <v>900</v>
      </c>
      <c r="B3276" t="s">
        <v>3772</v>
      </c>
      <c r="C3276">
        <v>7595</v>
      </c>
      <c r="D3276" t="s">
        <v>3875</v>
      </c>
      <c r="E3276">
        <v>80</v>
      </c>
      <c r="F3276" t="s">
        <v>3886</v>
      </c>
    </row>
    <row r="3277" spans="1:6">
      <c r="A3277">
        <v>900</v>
      </c>
      <c r="B3277" t="s">
        <v>3772</v>
      </c>
      <c r="C3277">
        <v>7595</v>
      </c>
      <c r="D3277" t="s">
        <v>3875</v>
      </c>
      <c r="E3277">
        <v>90</v>
      </c>
      <c r="F3277" t="s">
        <v>3887</v>
      </c>
    </row>
    <row r="3278" spans="1:6">
      <c r="A3278">
        <v>900</v>
      </c>
      <c r="B3278" t="s">
        <v>3772</v>
      </c>
      <c r="C3278">
        <v>7595</v>
      </c>
      <c r="D3278" t="s">
        <v>3875</v>
      </c>
      <c r="E3278">
        <v>95</v>
      </c>
      <c r="F3278" t="s">
        <v>215</v>
      </c>
    </row>
    <row r="3279" spans="1:6">
      <c r="A3279">
        <v>900</v>
      </c>
      <c r="B3279" t="s">
        <v>3772</v>
      </c>
      <c r="C3279">
        <v>7595</v>
      </c>
      <c r="D3279" t="s">
        <v>3875</v>
      </c>
      <c r="E3279">
        <v>96</v>
      </c>
      <c r="F3279" t="s">
        <v>3888</v>
      </c>
    </row>
    <row r="3280" spans="1:6">
      <c r="A3280">
        <v>900</v>
      </c>
      <c r="B3280" t="s">
        <v>3772</v>
      </c>
      <c r="C3280">
        <v>7600</v>
      </c>
      <c r="D3280" t="s">
        <v>3475</v>
      </c>
      <c r="E3280">
        <v>5</v>
      </c>
      <c r="F3280" t="s">
        <v>3889</v>
      </c>
    </row>
    <row r="3281" spans="1:6">
      <c r="A3281">
        <v>900</v>
      </c>
      <c r="B3281" t="s">
        <v>3772</v>
      </c>
      <c r="C3281">
        <v>7600</v>
      </c>
      <c r="D3281" t="s">
        <v>3475</v>
      </c>
      <c r="E3281">
        <v>10</v>
      </c>
      <c r="F3281" t="s">
        <v>3890</v>
      </c>
    </row>
    <row r="3282" spans="1:6">
      <c r="A3282">
        <v>900</v>
      </c>
      <c r="B3282" t="s">
        <v>3772</v>
      </c>
      <c r="C3282">
        <v>7600</v>
      </c>
      <c r="D3282" t="s">
        <v>3475</v>
      </c>
      <c r="E3282">
        <v>15</v>
      </c>
      <c r="F3282" t="s">
        <v>3891</v>
      </c>
    </row>
    <row r="3283" spans="1:6">
      <c r="A3283">
        <v>900</v>
      </c>
      <c r="B3283" t="s">
        <v>3772</v>
      </c>
      <c r="C3283">
        <v>7600</v>
      </c>
      <c r="D3283" t="s">
        <v>3475</v>
      </c>
      <c r="E3283">
        <v>20</v>
      </c>
      <c r="F3283" t="s">
        <v>3892</v>
      </c>
    </row>
    <row r="3284" spans="1:6">
      <c r="A3284">
        <v>900</v>
      </c>
      <c r="B3284" t="s">
        <v>3772</v>
      </c>
      <c r="C3284">
        <v>7600</v>
      </c>
      <c r="D3284" t="s">
        <v>3475</v>
      </c>
      <c r="E3284">
        <v>25</v>
      </c>
      <c r="F3284" t="s">
        <v>3893</v>
      </c>
    </row>
    <row r="3285" spans="1:6">
      <c r="A3285">
        <v>900</v>
      </c>
      <c r="B3285" t="s">
        <v>3772</v>
      </c>
      <c r="C3285">
        <v>7600</v>
      </c>
      <c r="D3285" t="s">
        <v>3475</v>
      </c>
      <c r="E3285">
        <v>30</v>
      </c>
      <c r="F3285" t="s">
        <v>3894</v>
      </c>
    </row>
    <row r="3286" spans="1:6">
      <c r="A3286">
        <v>900</v>
      </c>
      <c r="B3286" t="s">
        <v>3772</v>
      </c>
      <c r="C3286">
        <v>7600</v>
      </c>
      <c r="D3286" t="s">
        <v>3475</v>
      </c>
      <c r="E3286">
        <v>35</v>
      </c>
      <c r="F3286" t="s">
        <v>3895</v>
      </c>
    </row>
    <row r="3287" spans="1:6">
      <c r="A3287">
        <v>900</v>
      </c>
      <c r="B3287" t="s">
        <v>3772</v>
      </c>
      <c r="C3287">
        <v>7600</v>
      </c>
      <c r="D3287" t="s">
        <v>3475</v>
      </c>
      <c r="E3287">
        <v>40</v>
      </c>
      <c r="F3287" t="s">
        <v>3896</v>
      </c>
    </row>
    <row r="3288" spans="1:6">
      <c r="A3288">
        <v>900</v>
      </c>
      <c r="B3288" t="s">
        <v>3772</v>
      </c>
      <c r="C3288">
        <v>7600</v>
      </c>
      <c r="D3288" t="s">
        <v>3475</v>
      </c>
      <c r="E3288">
        <v>45</v>
      </c>
      <c r="F3288" t="s">
        <v>3897</v>
      </c>
    </row>
    <row r="3289" spans="1:6">
      <c r="A3289">
        <v>900</v>
      </c>
      <c r="B3289" t="s">
        <v>3772</v>
      </c>
      <c r="C3289">
        <v>7600</v>
      </c>
      <c r="D3289" t="s">
        <v>3475</v>
      </c>
      <c r="E3289">
        <v>50</v>
      </c>
      <c r="F3289" t="s">
        <v>3898</v>
      </c>
    </row>
    <row r="3290" spans="1:6">
      <c r="A3290">
        <v>900</v>
      </c>
      <c r="B3290" t="s">
        <v>3772</v>
      </c>
      <c r="C3290">
        <v>7600</v>
      </c>
      <c r="D3290" t="s">
        <v>3475</v>
      </c>
      <c r="E3290">
        <v>55</v>
      </c>
      <c r="F3290" t="s">
        <v>3899</v>
      </c>
    </row>
    <row r="3291" spans="1:6">
      <c r="A3291">
        <v>900</v>
      </c>
      <c r="B3291" t="s">
        <v>3772</v>
      </c>
      <c r="C3291">
        <v>7600</v>
      </c>
      <c r="D3291" t="s">
        <v>3475</v>
      </c>
      <c r="E3291">
        <v>60</v>
      </c>
      <c r="F3291" t="s">
        <v>3900</v>
      </c>
    </row>
    <row r="3292" spans="1:6">
      <c r="A3292">
        <v>900</v>
      </c>
      <c r="B3292" t="s">
        <v>3772</v>
      </c>
      <c r="C3292">
        <v>7600</v>
      </c>
      <c r="D3292" t="s">
        <v>3475</v>
      </c>
      <c r="E3292">
        <v>90</v>
      </c>
      <c r="F3292" t="s">
        <v>3901</v>
      </c>
    </row>
    <row r="3293" spans="1:6">
      <c r="A3293">
        <v>900</v>
      </c>
      <c r="B3293" t="s">
        <v>3772</v>
      </c>
      <c r="C3293">
        <v>7610</v>
      </c>
      <c r="D3293" t="s">
        <v>3902</v>
      </c>
      <c r="E3293">
        <v>10</v>
      </c>
      <c r="F3293" t="s">
        <v>3903</v>
      </c>
    </row>
    <row r="3294" spans="1:6">
      <c r="A3294">
        <v>900</v>
      </c>
      <c r="B3294" t="s">
        <v>3772</v>
      </c>
      <c r="C3294">
        <v>7610</v>
      </c>
      <c r="D3294" t="s">
        <v>3902</v>
      </c>
      <c r="E3294">
        <v>20</v>
      </c>
      <c r="F3294" t="s">
        <v>3904</v>
      </c>
    </row>
    <row r="3295" spans="1:6">
      <c r="A3295">
        <v>900</v>
      </c>
      <c r="B3295" t="s">
        <v>3772</v>
      </c>
      <c r="C3295">
        <v>7610</v>
      </c>
      <c r="D3295" t="s">
        <v>3902</v>
      </c>
      <c r="E3295">
        <v>30</v>
      </c>
      <c r="F3295" t="s">
        <v>3905</v>
      </c>
    </row>
    <row r="3296" spans="1:6">
      <c r="A3296">
        <v>900</v>
      </c>
      <c r="B3296" t="s">
        <v>3772</v>
      </c>
      <c r="C3296">
        <v>7610</v>
      </c>
      <c r="D3296" t="s">
        <v>3902</v>
      </c>
      <c r="E3296">
        <v>40</v>
      </c>
      <c r="F3296" t="s">
        <v>3906</v>
      </c>
    </row>
    <row r="3297" spans="1:6">
      <c r="A3297">
        <v>900</v>
      </c>
      <c r="B3297" t="s">
        <v>3772</v>
      </c>
      <c r="C3297">
        <v>7610</v>
      </c>
      <c r="D3297" t="s">
        <v>3902</v>
      </c>
      <c r="E3297">
        <v>50</v>
      </c>
      <c r="F3297" t="s">
        <v>3907</v>
      </c>
    </row>
    <row r="3298" spans="1:6">
      <c r="A3298">
        <v>900</v>
      </c>
      <c r="B3298" t="s">
        <v>3772</v>
      </c>
      <c r="C3298">
        <v>7610</v>
      </c>
      <c r="D3298" t="s">
        <v>3902</v>
      </c>
      <c r="E3298">
        <v>60</v>
      </c>
      <c r="F3298" t="s">
        <v>3908</v>
      </c>
    </row>
    <row r="3299" spans="1:6">
      <c r="A3299">
        <v>900</v>
      </c>
      <c r="B3299" t="s">
        <v>3772</v>
      </c>
      <c r="C3299">
        <v>7610</v>
      </c>
      <c r="D3299" t="s">
        <v>3902</v>
      </c>
      <c r="E3299">
        <v>70</v>
      </c>
      <c r="F3299" t="s">
        <v>3909</v>
      </c>
    </row>
    <row r="3300" spans="1:6">
      <c r="A3300">
        <v>900</v>
      </c>
      <c r="B3300" t="s">
        <v>3772</v>
      </c>
      <c r="C3300">
        <v>7610</v>
      </c>
      <c r="D3300" t="s">
        <v>3902</v>
      </c>
      <c r="E3300">
        <v>90</v>
      </c>
      <c r="F3300" t="s">
        <v>3910</v>
      </c>
    </row>
    <row r="3301" spans="1:6">
      <c r="A3301">
        <v>900</v>
      </c>
      <c r="B3301" t="s">
        <v>3772</v>
      </c>
      <c r="C3301">
        <v>7640</v>
      </c>
      <c r="D3301" t="s">
        <v>3911</v>
      </c>
      <c r="E3301">
        <v>10</v>
      </c>
      <c r="F3301" t="s">
        <v>3912</v>
      </c>
    </row>
    <row r="3302" spans="1:6">
      <c r="A3302">
        <v>900</v>
      </c>
      <c r="B3302" t="s">
        <v>3772</v>
      </c>
      <c r="C3302">
        <v>7640</v>
      </c>
      <c r="D3302" t="s">
        <v>3911</v>
      </c>
      <c r="E3302">
        <v>20</v>
      </c>
      <c r="F3302" t="s">
        <v>3913</v>
      </c>
    </row>
    <row r="3303" spans="1:6">
      <c r="A3303">
        <v>900</v>
      </c>
      <c r="B3303" t="s">
        <v>3772</v>
      </c>
      <c r="C3303">
        <v>7640</v>
      </c>
      <c r="D3303" t="s">
        <v>3911</v>
      </c>
      <c r="E3303">
        <v>30</v>
      </c>
      <c r="F3303" t="s">
        <v>215</v>
      </c>
    </row>
    <row r="3304" spans="1:6">
      <c r="A3304">
        <v>900</v>
      </c>
      <c r="B3304" t="s">
        <v>3772</v>
      </c>
      <c r="C3304">
        <v>7660</v>
      </c>
      <c r="D3304" t="s">
        <v>3914</v>
      </c>
      <c r="E3304">
        <v>10</v>
      </c>
      <c r="F3304" t="s">
        <v>3915</v>
      </c>
    </row>
    <row r="3305" spans="1:6">
      <c r="A3305">
        <v>900</v>
      </c>
      <c r="B3305" t="s">
        <v>3772</v>
      </c>
      <c r="C3305">
        <v>7660</v>
      </c>
      <c r="D3305" t="s">
        <v>3914</v>
      </c>
      <c r="E3305">
        <v>20</v>
      </c>
      <c r="F3305" t="s">
        <v>3916</v>
      </c>
    </row>
    <row r="3306" spans="1:6">
      <c r="A3306">
        <v>900</v>
      </c>
      <c r="B3306" t="s">
        <v>3772</v>
      </c>
      <c r="C3306">
        <v>7660</v>
      </c>
      <c r="D3306" t="s">
        <v>3914</v>
      </c>
      <c r="E3306">
        <v>30</v>
      </c>
      <c r="F3306" t="s">
        <v>3917</v>
      </c>
    </row>
    <row r="3307" spans="1:6">
      <c r="A3307">
        <v>900</v>
      </c>
      <c r="B3307" t="s">
        <v>3772</v>
      </c>
      <c r="C3307">
        <v>7890</v>
      </c>
      <c r="D3307" t="s">
        <v>3918</v>
      </c>
      <c r="E3307">
        <v>10</v>
      </c>
      <c r="F3307" t="s">
        <v>3919</v>
      </c>
    </row>
    <row r="3308" spans="1:6">
      <c r="A3308">
        <v>900</v>
      </c>
      <c r="B3308" t="s">
        <v>3772</v>
      </c>
      <c r="C3308">
        <v>7890</v>
      </c>
      <c r="D3308" t="s">
        <v>3918</v>
      </c>
      <c r="E3308">
        <v>20</v>
      </c>
      <c r="F3308" t="s">
        <v>3920</v>
      </c>
    </row>
    <row r="3309" spans="1:6">
      <c r="A3309">
        <v>900</v>
      </c>
      <c r="B3309" t="s">
        <v>3772</v>
      </c>
      <c r="C3309">
        <v>7890</v>
      </c>
      <c r="D3309" t="s">
        <v>3918</v>
      </c>
      <c r="E3309">
        <v>30</v>
      </c>
      <c r="F3309" t="s">
        <v>3921</v>
      </c>
    </row>
    <row r="3310" spans="1:6">
      <c r="A3310">
        <v>900</v>
      </c>
      <c r="B3310" t="s">
        <v>3772</v>
      </c>
      <c r="C3310">
        <v>7890</v>
      </c>
      <c r="D3310" t="s">
        <v>3918</v>
      </c>
      <c r="E3310">
        <v>40</v>
      </c>
      <c r="F3310" t="s">
        <v>3922</v>
      </c>
    </row>
    <row r="3311" spans="1:6">
      <c r="A3311">
        <v>900</v>
      </c>
      <c r="B3311" t="s">
        <v>3772</v>
      </c>
      <c r="C3311">
        <v>7890</v>
      </c>
      <c r="D3311" t="s">
        <v>3918</v>
      </c>
      <c r="E3311">
        <v>50</v>
      </c>
      <c r="F3311" t="s">
        <v>3923</v>
      </c>
    </row>
    <row r="3312" spans="1:6">
      <c r="A3312">
        <v>900</v>
      </c>
      <c r="B3312" t="s">
        <v>3772</v>
      </c>
      <c r="C3312">
        <v>7890</v>
      </c>
      <c r="D3312" t="s">
        <v>3918</v>
      </c>
      <c r="E3312">
        <v>60</v>
      </c>
      <c r="F3312" t="s">
        <v>3924</v>
      </c>
    </row>
    <row r="3313" spans="1:6">
      <c r="A3313">
        <v>900</v>
      </c>
      <c r="B3313" t="s">
        <v>3772</v>
      </c>
      <c r="C3313">
        <v>7890</v>
      </c>
      <c r="D3313" t="s">
        <v>3918</v>
      </c>
      <c r="E3313">
        <v>70</v>
      </c>
      <c r="F3313" t="s">
        <v>3925</v>
      </c>
    </row>
    <row r="3314" spans="1:6">
      <c r="A3314">
        <v>900</v>
      </c>
      <c r="B3314" t="s">
        <v>3772</v>
      </c>
      <c r="C3314">
        <v>7890</v>
      </c>
      <c r="D3314" t="s">
        <v>3918</v>
      </c>
      <c r="E3314">
        <v>80</v>
      </c>
      <c r="F3314" t="s">
        <v>3926</v>
      </c>
    </row>
    <row r="3315" spans="1:6">
      <c r="A3315">
        <v>900</v>
      </c>
      <c r="B3315" t="s">
        <v>3772</v>
      </c>
      <c r="C3315">
        <v>7890</v>
      </c>
      <c r="D3315" t="s">
        <v>3918</v>
      </c>
      <c r="E3315">
        <v>90</v>
      </c>
      <c r="F3315" t="s">
        <v>3927</v>
      </c>
    </row>
    <row r="3316" spans="1:6">
      <c r="A3316">
        <v>900</v>
      </c>
      <c r="B3316" t="s">
        <v>3772</v>
      </c>
      <c r="C3316">
        <v>7890</v>
      </c>
      <c r="D3316" t="s">
        <v>3918</v>
      </c>
      <c r="E3316">
        <v>100</v>
      </c>
      <c r="F3316" t="s">
        <v>3928</v>
      </c>
    </row>
    <row r="3317" spans="1:6">
      <c r="A3317">
        <v>950</v>
      </c>
      <c r="B3317" t="s">
        <v>3929</v>
      </c>
      <c r="C3317">
        <v>10</v>
      </c>
      <c r="D3317" t="s">
        <v>3930</v>
      </c>
      <c r="E3317">
        <v>1</v>
      </c>
      <c r="F3317" t="s">
        <v>3930</v>
      </c>
    </row>
    <row r="3318" spans="1:6">
      <c r="A3318">
        <v>950</v>
      </c>
      <c r="B3318" t="s">
        <v>3929</v>
      </c>
      <c r="C3318">
        <v>5210</v>
      </c>
      <c r="D3318" t="s">
        <v>3931</v>
      </c>
      <c r="E3318">
        <v>10</v>
      </c>
      <c r="F3318" t="s">
        <v>3932</v>
      </c>
    </row>
    <row r="3319" spans="1:6">
      <c r="A3319">
        <v>950</v>
      </c>
      <c r="B3319" t="s">
        <v>3929</v>
      </c>
      <c r="C3319">
        <v>5210</v>
      </c>
      <c r="D3319" t="s">
        <v>3931</v>
      </c>
      <c r="E3319">
        <v>20</v>
      </c>
      <c r="F3319" t="s">
        <v>3933</v>
      </c>
    </row>
    <row r="3320" spans="1:6">
      <c r="A3320">
        <v>950</v>
      </c>
      <c r="B3320" t="s">
        <v>3929</v>
      </c>
      <c r="C3320">
        <v>5210</v>
      </c>
      <c r="D3320" t="s">
        <v>3931</v>
      </c>
      <c r="E3320">
        <v>30</v>
      </c>
      <c r="F3320" t="s">
        <v>3934</v>
      </c>
    </row>
    <row r="3321" spans="1:6">
      <c r="A3321">
        <v>950</v>
      </c>
      <c r="B3321" t="s">
        <v>3929</v>
      </c>
      <c r="C3321">
        <v>5210</v>
      </c>
      <c r="D3321" t="s">
        <v>3931</v>
      </c>
      <c r="E3321">
        <v>40</v>
      </c>
      <c r="F3321" t="s">
        <v>3935</v>
      </c>
    </row>
    <row r="3322" spans="1:6">
      <c r="A3322">
        <v>950</v>
      </c>
      <c r="B3322" t="s">
        <v>3929</v>
      </c>
      <c r="C3322">
        <v>5210</v>
      </c>
      <c r="D3322" t="s">
        <v>3931</v>
      </c>
      <c r="E3322">
        <v>50</v>
      </c>
      <c r="F3322" t="s">
        <v>3936</v>
      </c>
    </row>
    <row r="3323" spans="1:6">
      <c r="A3323">
        <v>950</v>
      </c>
      <c r="B3323" t="s">
        <v>3929</v>
      </c>
      <c r="C3323">
        <v>5230</v>
      </c>
      <c r="D3323" t="s">
        <v>3937</v>
      </c>
      <c r="E3323">
        <v>10</v>
      </c>
      <c r="F3323" t="s">
        <v>3938</v>
      </c>
    </row>
    <row r="3324" spans="1:6">
      <c r="A3324">
        <v>950</v>
      </c>
      <c r="B3324" t="s">
        <v>3929</v>
      </c>
      <c r="C3324">
        <v>5230</v>
      </c>
      <c r="D3324" t="s">
        <v>3937</v>
      </c>
      <c r="E3324">
        <v>15</v>
      </c>
      <c r="F3324" t="s">
        <v>3939</v>
      </c>
    </row>
    <row r="3325" spans="1:6">
      <c r="A3325">
        <v>950</v>
      </c>
      <c r="B3325" t="s">
        <v>3929</v>
      </c>
      <c r="C3325">
        <v>5230</v>
      </c>
      <c r="D3325" t="s">
        <v>3937</v>
      </c>
      <c r="E3325">
        <v>20</v>
      </c>
      <c r="F3325" t="s">
        <v>3940</v>
      </c>
    </row>
    <row r="3326" spans="1:6">
      <c r="A3326">
        <v>950</v>
      </c>
      <c r="B3326" t="s">
        <v>3929</v>
      </c>
      <c r="C3326">
        <v>5230</v>
      </c>
      <c r="D3326" t="s">
        <v>3937</v>
      </c>
      <c r="E3326">
        <v>25</v>
      </c>
      <c r="F3326" t="s">
        <v>3941</v>
      </c>
    </row>
    <row r="3327" spans="1:6">
      <c r="A3327">
        <v>950</v>
      </c>
      <c r="B3327" t="s">
        <v>3929</v>
      </c>
      <c r="C3327">
        <v>5230</v>
      </c>
      <c r="D3327" t="s">
        <v>3937</v>
      </c>
      <c r="E3327">
        <v>30</v>
      </c>
      <c r="F3327" t="s">
        <v>3942</v>
      </c>
    </row>
    <row r="3328" spans="1:6">
      <c r="A3328">
        <v>950</v>
      </c>
      <c r="B3328" t="s">
        <v>3929</v>
      </c>
      <c r="C3328">
        <v>5230</v>
      </c>
      <c r="D3328" t="s">
        <v>3937</v>
      </c>
      <c r="E3328">
        <v>35</v>
      </c>
      <c r="F3328" t="s">
        <v>3943</v>
      </c>
    </row>
    <row r="3329" spans="1:6">
      <c r="A3329">
        <v>950</v>
      </c>
      <c r="B3329" t="s">
        <v>3929</v>
      </c>
      <c r="C3329">
        <v>5230</v>
      </c>
      <c r="D3329" t="s">
        <v>3937</v>
      </c>
      <c r="E3329">
        <v>40</v>
      </c>
      <c r="F3329" t="s">
        <v>3944</v>
      </c>
    </row>
    <row r="3330" spans="1:6">
      <c r="A3330">
        <v>950</v>
      </c>
      <c r="B3330" t="s">
        <v>3929</v>
      </c>
      <c r="C3330">
        <v>5230</v>
      </c>
      <c r="D3330" t="s">
        <v>3937</v>
      </c>
      <c r="E3330">
        <v>45</v>
      </c>
      <c r="F3330" t="s">
        <v>3945</v>
      </c>
    </row>
    <row r="3331" spans="1:6">
      <c r="A3331">
        <v>950</v>
      </c>
      <c r="B3331" t="s">
        <v>3929</v>
      </c>
      <c r="C3331">
        <v>5230</v>
      </c>
      <c r="D3331" t="s">
        <v>3937</v>
      </c>
      <c r="E3331">
        <v>50</v>
      </c>
      <c r="F3331" t="s">
        <v>3946</v>
      </c>
    </row>
    <row r="3332" spans="1:6">
      <c r="A3332">
        <v>950</v>
      </c>
      <c r="B3332" t="s">
        <v>3929</v>
      </c>
      <c r="C3332">
        <v>5250</v>
      </c>
      <c r="D3332" t="s">
        <v>3947</v>
      </c>
      <c r="E3332">
        <v>10</v>
      </c>
      <c r="F3332" t="s">
        <v>3947</v>
      </c>
    </row>
    <row r="3333" spans="1:6">
      <c r="A3333">
        <v>950</v>
      </c>
      <c r="B3333" t="s">
        <v>3929</v>
      </c>
      <c r="C3333">
        <v>5250</v>
      </c>
      <c r="D3333" t="s">
        <v>3947</v>
      </c>
      <c r="E3333">
        <v>20</v>
      </c>
      <c r="F3333" t="s">
        <v>3948</v>
      </c>
    </row>
    <row r="3334" spans="1:6">
      <c r="A3334">
        <v>950</v>
      </c>
      <c r="B3334" t="s">
        <v>3929</v>
      </c>
      <c r="C3334">
        <v>5253</v>
      </c>
      <c r="D3334" t="s">
        <v>3949</v>
      </c>
      <c r="E3334">
        <v>10</v>
      </c>
      <c r="F3334" t="s">
        <v>3949</v>
      </c>
    </row>
    <row r="3335" spans="1:6">
      <c r="A3335">
        <v>950</v>
      </c>
      <c r="B3335" t="s">
        <v>3929</v>
      </c>
      <c r="C3335">
        <v>5255</v>
      </c>
      <c r="D3335" t="s">
        <v>3950</v>
      </c>
      <c r="E3335">
        <v>10</v>
      </c>
      <c r="F3335" t="s">
        <v>3951</v>
      </c>
    </row>
    <row r="3336" spans="1:6">
      <c r="A3336">
        <v>950</v>
      </c>
      <c r="B3336" t="s">
        <v>3929</v>
      </c>
      <c r="C3336">
        <v>5255</v>
      </c>
      <c r="D3336" t="s">
        <v>3950</v>
      </c>
      <c r="E3336">
        <v>15</v>
      </c>
      <c r="F3336" t="s">
        <v>3952</v>
      </c>
    </row>
    <row r="3337" spans="1:6">
      <c r="A3337">
        <v>950</v>
      </c>
      <c r="B3337" t="s">
        <v>3929</v>
      </c>
      <c r="C3337">
        <v>5255</v>
      </c>
      <c r="D3337" t="s">
        <v>3950</v>
      </c>
      <c r="E3337">
        <v>20</v>
      </c>
      <c r="F3337" t="s">
        <v>3953</v>
      </c>
    </row>
    <row r="3338" spans="1:6">
      <c r="A3338">
        <v>950</v>
      </c>
      <c r="B3338" t="s">
        <v>3929</v>
      </c>
      <c r="C3338">
        <v>5255</v>
      </c>
      <c r="D3338" t="s">
        <v>3950</v>
      </c>
      <c r="E3338">
        <v>25</v>
      </c>
      <c r="F3338" t="s">
        <v>3954</v>
      </c>
    </row>
    <row r="3339" spans="1:6">
      <c r="A3339">
        <v>950</v>
      </c>
      <c r="B3339" t="s">
        <v>3929</v>
      </c>
      <c r="C3339">
        <v>5255</v>
      </c>
      <c r="D3339" t="s">
        <v>3950</v>
      </c>
      <c r="E3339">
        <v>30</v>
      </c>
      <c r="F3339" t="s">
        <v>3955</v>
      </c>
    </row>
    <row r="3340" spans="1:6">
      <c r="A3340">
        <v>950</v>
      </c>
      <c r="B3340" t="s">
        <v>3929</v>
      </c>
      <c r="C3340">
        <v>5255</v>
      </c>
      <c r="D3340" t="s">
        <v>3950</v>
      </c>
      <c r="E3340">
        <v>35</v>
      </c>
      <c r="F3340" t="s">
        <v>3956</v>
      </c>
    </row>
    <row r="3341" spans="1:6">
      <c r="A3341">
        <v>950</v>
      </c>
      <c r="B3341" t="s">
        <v>3929</v>
      </c>
      <c r="C3341">
        <v>5255</v>
      </c>
      <c r="D3341" t="s">
        <v>3950</v>
      </c>
      <c r="E3341">
        <v>40</v>
      </c>
      <c r="F3341" t="s">
        <v>3957</v>
      </c>
    </row>
    <row r="3342" spans="1:6">
      <c r="A3342">
        <v>950</v>
      </c>
      <c r="B3342" t="s">
        <v>3929</v>
      </c>
      <c r="C3342">
        <v>5255</v>
      </c>
      <c r="D3342" t="s">
        <v>3950</v>
      </c>
      <c r="E3342">
        <v>45</v>
      </c>
      <c r="F3342" t="s">
        <v>3958</v>
      </c>
    </row>
    <row r="3343" spans="1:6">
      <c r="A3343">
        <v>950</v>
      </c>
      <c r="B3343" t="s">
        <v>3929</v>
      </c>
      <c r="C3343">
        <v>5255</v>
      </c>
      <c r="D3343" t="s">
        <v>3950</v>
      </c>
      <c r="E3343">
        <v>50</v>
      </c>
      <c r="F3343" t="s">
        <v>3959</v>
      </c>
    </row>
    <row r="3344" spans="1:6">
      <c r="A3344">
        <v>950</v>
      </c>
      <c r="B3344" t="s">
        <v>3929</v>
      </c>
      <c r="C3344">
        <v>5255</v>
      </c>
      <c r="D3344" t="s">
        <v>3950</v>
      </c>
      <c r="E3344">
        <v>55</v>
      </c>
      <c r="F3344" t="s">
        <v>3960</v>
      </c>
    </row>
    <row r="3345" spans="1:6">
      <c r="A3345">
        <v>950</v>
      </c>
      <c r="B3345" t="s">
        <v>3929</v>
      </c>
      <c r="C3345">
        <v>5255</v>
      </c>
      <c r="D3345" t="s">
        <v>3950</v>
      </c>
      <c r="E3345">
        <v>60</v>
      </c>
      <c r="F3345" t="s">
        <v>3961</v>
      </c>
    </row>
    <row r="3346" spans="1:6">
      <c r="A3346">
        <v>950</v>
      </c>
      <c r="B3346" t="s">
        <v>3929</v>
      </c>
      <c r="C3346">
        <v>5256</v>
      </c>
      <c r="D3346" t="s">
        <v>3962</v>
      </c>
      <c r="E3346">
        <v>5</v>
      </c>
      <c r="F3346" t="s">
        <v>3963</v>
      </c>
    </row>
    <row r="3347" spans="1:6">
      <c r="A3347">
        <v>950</v>
      </c>
      <c r="B3347" t="s">
        <v>3929</v>
      </c>
      <c r="C3347">
        <v>5256</v>
      </c>
      <c r="D3347" t="s">
        <v>3962</v>
      </c>
      <c r="E3347">
        <v>10</v>
      </c>
      <c r="F3347" t="s">
        <v>3964</v>
      </c>
    </row>
    <row r="3348" spans="1:6">
      <c r="A3348">
        <v>950</v>
      </c>
      <c r="B3348" t="s">
        <v>3929</v>
      </c>
      <c r="C3348">
        <v>5256</v>
      </c>
      <c r="D3348" t="s">
        <v>3962</v>
      </c>
      <c r="E3348">
        <v>20</v>
      </c>
      <c r="F3348" t="s">
        <v>3965</v>
      </c>
    </row>
    <row r="3349" spans="1:6">
      <c r="A3349">
        <v>950</v>
      </c>
      <c r="B3349" t="s">
        <v>3929</v>
      </c>
      <c r="C3349">
        <v>5256</v>
      </c>
      <c r="D3349" t="s">
        <v>3962</v>
      </c>
      <c r="E3349">
        <v>25</v>
      </c>
      <c r="F3349" t="s">
        <v>3966</v>
      </c>
    </row>
    <row r="3350" spans="1:6">
      <c r="A3350">
        <v>950</v>
      </c>
      <c r="B3350" t="s">
        <v>3929</v>
      </c>
      <c r="C3350">
        <v>5256</v>
      </c>
      <c r="D3350" t="s">
        <v>3962</v>
      </c>
      <c r="E3350">
        <v>30</v>
      </c>
      <c r="F3350" t="s">
        <v>3967</v>
      </c>
    </row>
    <row r="3351" spans="1:6">
      <c r="A3351">
        <v>950</v>
      </c>
      <c r="B3351" t="s">
        <v>3929</v>
      </c>
      <c r="C3351">
        <v>5256</v>
      </c>
      <c r="D3351" t="s">
        <v>3962</v>
      </c>
      <c r="E3351">
        <v>35</v>
      </c>
      <c r="F3351" t="s">
        <v>3968</v>
      </c>
    </row>
    <row r="3352" spans="1:6">
      <c r="A3352">
        <v>950</v>
      </c>
      <c r="B3352" t="s">
        <v>3929</v>
      </c>
      <c r="C3352">
        <v>5257</v>
      </c>
      <c r="D3352" t="s">
        <v>3969</v>
      </c>
      <c r="E3352">
        <v>10</v>
      </c>
      <c r="F3352" t="s">
        <v>3970</v>
      </c>
    </row>
    <row r="3353" spans="1:6">
      <c r="A3353">
        <v>950</v>
      </c>
      <c r="B3353" t="s">
        <v>3929</v>
      </c>
      <c r="C3353">
        <v>5257</v>
      </c>
      <c r="D3353" t="s">
        <v>3969</v>
      </c>
      <c r="E3353">
        <v>15</v>
      </c>
      <c r="F3353" t="s">
        <v>3971</v>
      </c>
    </row>
    <row r="3354" spans="1:6">
      <c r="A3354">
        <v>950</v>
      </c>
      <c r="B3354" t="s">
        <v>3929</v>
      </c>
      <c r="C3354">
        <v>5257</v>
      </c>
      <c r="D3354" t="s">
        <v>3969</v>
      </c>
      <c r="E3354">
        <v>20</v>
      </c>
      <c r="F3354" t="s">
        <v>3972</v>
      </c>
    </row>
    <row r="3355" spans="1:6">
      <c r="A3355">
        <v>950</v>
      </c>
      <c r="B3355" t="s">
        <v>3929</v>
      </c>
      <c r="C3355">
        <v>5257</v>
      </c>
      <c r="D3355" t="s">
        <v>3969</v>
      </c>
      <c r="E3355">
        <v>25</v>
      </c>
      <c r="F3355" t="s">
        <v>3973</v>
      </c>
    </row>
    <row r="3356" spans="1:6">
      <c r="A3356">
        <v>950</v>
      </c>
      <c r="B3356" t="s">
        <v>3929</v>
      </c>
      <c r="C3356">
        <v>5257</v>
      </c>
      <c r="D3356" t="s">
        <v>3969</v>
      </c>
      <c r="E3356">
        <v>30</v>
      </c>
      <c r="F3356" t="s">
        <v>3974</v>
      </c>
    </row>
    <row r="3357" spans="1:6">
      <c r="A3357">
        <v>950</v>
      </c>
      <c r="B3357" t="s">
        <v>3929</v>
      </c>
      <c r="C3357">
        <v>5257</v>
      </c>
      <c r="D3357" t="s">
        <v>3969</v>
      </c>
      <c r="E3357">
        <v>35</v>
      </c>
      <c r="F3357" t="s">
        <v>3975</v>
      </c>
    </row>
    <row r="3358" spans="1:6">
      <c r="A3358">
        <v>950</v>
      </c>
      <c r="B3358" t="s">
        <v>3929</v>
      </c>
      <c r="C3358">
        <v>5257</v>
      </c>
      <c r="D3358" t="s">
        <v>3969</v>
      </c>
      <c r="E3358">
        <v>40</v>
      </c>
      <c r="F3358" t="s">
        <v>3976</v>
      </c>
    </row>
    <row r="3359" spans="1:6">
      <c r="A3359">
        <v>950</v>
      </c>
      <c r="B3359" t="s">
        <v>3929</v>
      </c>
      <c r="C3359">
        <v>5257</v>
      </c>
      <c r="D3359" t="s">
        <v>3969</v>
      </c>
      <c r="E3359">
        <v>45</v>
      </c>
      <c r="F3359" t="s">
        <v>3977</v>
      </c>
    </row>
    <row r="3360" spans="1:6">
      <c r="A3360">
        <v>950</v>
      </c>
      <c r="B3360" t="s">
        <v>3929</v>
      </c>
      <c r="C3360">
        <v>5257</v>
      </c>
      <c r="D3360" t="s">
        <v>3969</v>
      </c>
      <c r="E3360">
        <v>50</v>
      </c>
      <c r="F3360" t="s">
        <v>3978</v>
      </c>
    </row>
    <row r="3361" spans="1:6">
      <c r="A3361">
        <v>950</v>
      </c>
      <c r="B3361" t="s">
        <v>3929</v>
      </c>
      <c r="C3361">
        <v>5257</v>
      </c>
      <c r="D3361" t="s">
        <v>3969</v>
      </c>
      <c r="E3361">
        <v>55</v>
      </c>
      <c r="F3361" t="s">
        <v>3979</v>
      </c>
    </row>
    <row r="3362" spans="1:6">
      <c r="A3362">
        <v>950</v>
      </c>
      <c r="B3362" t="s">
        <v>3929</v>
      </c>
      <c r="C3362">
        <v>5257</v>
      </c>
      <c r="D3362" t="s">
        <v>3969</v>
      </c>
      <c r="E3362">
        <v>60</v>
      </c>
      <c r="F3362" t="s">
        <v>3980</v>
      </c>
    </row>
    <row r="3363" spans="1:6">
      <c r="A3363">
        <v>950</v>
      </c>
      <c r="B3363" t="s">
        <v>3929</v>
      </c>
      <c r="C3363">
        <v>5257</v>
      </c>
      <c r="D3363" t="s">
        <v>3969</v>
      </c>
      <c r="E3363">
        <v>65</v>
      </c>
      <c r="F3363" t="s">
        <v>3981</v>
      </c>
    </row>
    <row r="3364" spans="1:6">
      <c r="A3364">
        <v>950</v>
      </c>
      <c r="B3364" t="s">
        <v>3929</v>
      </c>
      <c r="C3364">
        <v>5258</v>
      </c>
      <c r="D3364" t="s">
        <v>3982</v>
      </c>
      <c r="E3364">
        <v>10</v>
      </c>
      <c r="F3364" t="s">
        <v>3983</v>
      </c>
    </row>
    <row r="3365" spans="1:6">
      <c r="A3365">
        <v>950</v>
      </c>
      <c r="B3365" t="s">
        <v>3929</v>
      </c>
      <c r="C3365">
        <v>5258</v>
      </c>
      <c r="D3365" t="s">
        <v>3982</v>
      </c>
      <c r="E3365">
        <v>15</v>
      </c>
      <c r="F3365" t="s">
        <v>3984</v>
      </c>
    </row>
    <row r="3366" spans="1:6">
      <c r="A3366">
        <v>950</v>
      </c>
      <c r="B3366" t="s">
        <v>3929</v>
      </c>
      <c r="C3366">
        <v>5258</v>
      </c>
      <c r="D3366" t="s">
        <v>3982</v>
      </c>
      <c r="E3366">
        <v>20</v>
      </c>
      <c r="F3366" t="s">
        <v>3985</v>
      </c>
    </row>
    <row r="3367" spans="1:6">
      <c r="A3367">
        <v>950</v>
      </c>
      <c r="B3367" t="s">
        <v>3929</v>
      </c>
      <c r="C3367">
        <v>5258</v>
      </c>
      <c r="D3367" t="s">
        <v>3982</v>
      </c>
      <c r="E3367">
        <v>25</v>
      </c>
      <c r="F3367" t="s">
        <v>3986</v>
      </c>
    </row>
    <row r="3368" spans="1:6">
      <c r="A3368">
        <v>950</v>
      </c>
      <c r="B3368" t="s">
        <v>3929</v>
      </c>
      <c r="C3368">
        <v>5258</v>
      </c>
      <c r="D3368" t="s">
        <v>3982</v>
      </c>
      <c r="E3368">
        <v>30</v>
      </c>
      <c r="F3368" t="s">
        <v>3987</v>
      </c>
    </row>
    <row r="3369" spans="1:6">
      <c r="A3369">
        <v>950</v>
      </c>
      <c r="B3369" t="s">
        <v>3929</v>
      </c>
      <c r="C3369">
        <v>5258</v>
      </c>
      <c r="D3369" t="s">
        <v>3982</v>
      </c>
      <c r="E3369">
        <v>35</v>
      </c>
      <c r="F3369" t="s">
        <v>3988</v>
      </c>
    </row>
    <row r="3370" spans="1:6">
      <c r="A3370">
        <v>950</v>
      </c>
      <c r="B3370" t="s">
        <v>3929</v>
      </c>
      <c r="C3370">
        <v>5258</v>
      </c>
      <c r="D3370" t="s">
        <v>3982</v>
      </c>
      <c r="E3370">
        <v>40</v>
      </c>
      <c r="F3370" t="s">
        <v>3989</v>
      </c>
    </row>
    <row r="3371" spans="1:6">
      <c r="A3371">
        <v>950</v>
      </c>
      <c r="B3371" t="s">
        <v>3929</v>
      </c>
      <c r="C3371">
        <v>5258</v>
      </c>
      <c r="D3371" t="s">
        <v>3982</v>
      </c>
      <c r="E3371">
        <v>45</v>
      </c>
      <c r="F3371" t="s">
        <v>3990</v>
      </c>
    </row>
    <row r="3372" spans="1:6">
      <c r="A3372">
        <v>950</v>
      </c>
      <c r="B3372" t="s">
        <v>3929</v>
      </c>
      <c r="C3372">
        <v>5258</v>
      </c>
      <c r="D3372" t="s">
        <v>3982</v>
      </c>
      <c r="E3372">
        <v>50</v>
      </c>
      <c r="F3372" t="s">
        <v>3991</v>
      </c>
    </row>
    <row r="3373" spans="1:6">
      <c r="A3373">
        <v>950</v>
      </c>
      <c r="B3373" t="s">
        <v>3929</v>
      </c>
      <c r="C3373">
        <v>5259</v>
      </c>
      <c r="D3373" t="s">
        <v>3992</v>
      </c>
      <c r="E3373">
        <v>10</v>
      </c>
      <c r="F3373" t="s">
        <v>3993</v>
      </c>
    </row>
    <row r="3374" spans="1:6">
      <c r="A3374">
        <v>950</v>
      </c>
      <c r="B3374" t="s">
        <v>3929</v>
      </c>
      <c r="C3374">
        <v>5259</v>
      </c>
      <c r="D3374" t="s">
        <v>3992</v>
      </c>
      <c r="E3374">
        <v>15</v>
      </c>
      <c r="F3374" t="s">
        <v>3994</v>
      </c>
    </row>
    <row r="3375" spans="1:6">
      <c r="A3375">
        <v>950</v>
      </c>
      <c r="B3375" t="s">
        <v>3929</v>
      </c>
      <c r="C3375">
        <v>5265</v>
      </c>
      <c r="D3375" t="s">
        <v>3995</v>
      </c>
      <c r="E3375">
        <v>10</v>
      </c>
      <c r="F3375" t="s">
        <v>3996</v>
      </c>
    </row>
    <row r="3376" spans="1:6">
      <c r="A3376">
        <v>950</v>
      </c>
      <c r="B3376" t="s">
        <v>3929</v>
      </c>
      <c r="C3376">
        <v>5265</v>
      </c>
      <c r="D3376" t="s">
        <v>3995</v>
      </c>
      <c r="E3376">
        <v>15</v>
      </c>
      <c r="F3376" t="s">
        <v>3997</v>
      </c>
    </row>
    <row r="3377" spans="1:6">
      <c r="A3377">
        <v>950</v>
      </c>
      <c r="B3377" t="s">
        <v>3929</v>
      </c>
      <c r="C3377">
        <v>5265</v>
      </c>
      <c r="D3377" t="s">
        <v>3995</v>
      </c>
      <c r="E3377">
        <v>20</v>
      </c>
      <c r="F3377" t="s">
        <v>3998</v>
      </c>
    </row>
    <row r="3378" spans="1:6">
      <c r="A3378">
        <v>950</v>
      </c>
      <c r="B3378" t="s">
        <v>3929</v>
      </c>
      <c r="C3378">
        <v>5265</v>
      </c>
      <c r="D3378" t="s">
        <v>3995</v>
      </c>
      <c r="E3378">
        <v>25</v>
      </c>
      <c r="F3378" t="s">
        <v>3999</v>
      </c>
    </row>
    <row r="3379" spans="1:6">
      <c r="A3379">
        <v>950</v>
      </c>
      <c r="B3379" t="s">
        <v>3929</v>
      </c>
      <c r="C3379">
        <v>5265</v>
      </c>
      <c r="D3379" t="s">
        <v>3995</v>
      </c>
      <c r="E3379">
        <v>30</v>
      </c>
      <c r="F3379" t="s">
        <v>4000</v>
      </c>
    </row>
    <row r="3380" spans="1:6">
      <c r="A3380">
        <v>950</v>
      </c>
      <c r="B3380" t="s">
        <v>3929</v>
      </c>
      <c r="C3380">
        <v>5265</v>
      </c>
      <c r="D3380" t="s">
        <v>3995</v>
      </c>
      <c r="E3380">
        <v>35</v>
      </c>
      <c r="F3380" t="s">
        <v>4001</v>
      </c>
    </row>
    <row r="3381" spans="1:6">
      <c r="A3381">
        <v>950</v>
      </c>
      <c r="B3381" t="s">
        <v>3929</v>
      </c>
      <c r="C3381">
        <v>5265</v>
      </c>
      <c r="D3381" t="s">
        <v>3995</v>
      </c>
      <c r="E3381">
        <v>40</v>
      </c>
      <c r="F3381" t="s">
        <v>4002</v>
      </c>
    </row>
    <row r="3382" spans="1:6">
      <c r="A3382">
        <v>950</v>
      </c>
      <c r="B3382" t="s">
        <v>3929</v>
      </c>
      <c r="C3382">
        <v>5265</v>
      </c>
      <c r="D3382" t="s">
        <v>3995</v>
      </c>
      <c r="E3382">
        <v>45</v>
      </c>
      <c r="F3382" t="s">
        <v>4003</v>
      </c>
    </row>
    <row r="3383" spans="1:6">
      <c r="A3383">
        <v>950</v>
      </c>
      <c r="B3383" t="s">
        <v>3929</v>
      </c>
      <c r="C3383">
        <v>5266</v>
      </c>
      <c r="D3383" t="s">
        <v>4004</v>
      </c>
      <c r="E3383">
        <v>10</v>
      </c>
      <c r="F3383" t="s">
        <v>4005</v>
      </c>
    </row>
    <row r="3384" spans="1:6">
      <c r="A3384">
        <v>950</v>
      </c>
      <c r="B3384" t="s">
        <v>3929</v>
      </c>
      <c r="C3384">
        <v>5266</v>
      </c>
      <c r="D3384" t="s">
        <v>4004</v>
      </c>
      <c r="E3384">
        <v>15</v>
      </c>
      <c r="F3384" t="s">
        <v>4006</v>
      </c>
    </row>
    <row r="3385" spans="1:6">
      <c r="A3385">
        <v>950</v>
      </c>
      <c r="B3385" t="s">
        <v>3929</v>
      </c>
      <c r="C3385">
        <v>5266</v>
      </c>
      <c r="D3385" t="s">
        <v>4004</v>
      </c>
      <c r="E3385">
        <v>20</v>
      </c>
      <c r="F3385" t="s">
        <v>4007</v>
      </c>
    </row>
    <row r="3386" spans="1:6">
      <c r="A3386">
        <v>950</v>
      </c>
      <c r="B3386" t="s">
        <v>3929</v>
      </c>
      <c r="C3386">
        <v>5266</v>
      </c>
      <c r="D3386" t="s">
        <v>4004</v>
      </c>
      <c r="E3386">
        <v>25</v>
      </c>
      <c r="F3386" t="s">
        <v>4008</v>
      </c>
    </row>
    <row r="3387" spans="1:6">
      <c r="A3387">
        <v>950</v>
      </c>
      <c r="B3387" t="s">
        <v>3929</v>
      </c>
      <c r="C3387">
        <v>5266</v>
      </c>
      <c r="D3387" t="s">
        <v>4004</v>
      </c>
      <c r="E3387">
        <v>30</v>
      </c>
      <c r="F3387" t="s">
        <v>4009</v>
      </c>
    </row>
    <row r="3388" spans="1:6">
      <c r="A3388">
        <v>950</v>
      </c>
      <c r="B3388" t="s">
        <v>3929</v>
      </c>
      <c r="C3388">
        <v>5266</v>
      </c>
      <c r="D3388" t="s">
        <v>4004</v>
      </c>
      <c r="E3388">
        <v>35</v>
      </c>
      <c r="F3388" t="s">
        <v>4010</v>
      </c>
    </row>
    <row r="3389" spans="1:6">
      <c r="A3389">
        <v>950</v>
      </c>
      <c r="B3389" t="s">
        <v>3929</v>
      </c>
      <c r="C3389">
        <v>5267</v>
      </c>
      <c r="D3389" t="s">
        <v>4011</v>
      </c>
      <c r="E3389">
        <v>10</v>
      </c>
      <c r="F3389" t="s">
        <v>4011</v>
      </c>
    </row>
    <row r="3390" spans="1:6">
      <c r="A3390">
        <v>950</v>
      </c>
      <c r="B3390" t="s">
        <v>3929</v>
      </c>
      <c r="C3390">
        <v>5268</v>
      </c>
      <c r="D3390" t="s">
        <v>4012</v>
      </c>
      <c r="E3390">
        <v>10</v>
      </c>
      <c r="F3390" t="s">
        <v>4012</v>
      </c>
    </row>
    <row r="3391" spans="1:6">
      <c r="A3391">
        <v>950</v>
      </c>
      <c r="B3391" t="s">
        <v>3929</v>
      </c>
      <c r="C3391">
        <v>5269</v>
      </c>
      <c r="D3391" t="s">
        <v>4013</v>
      </c>
      <c r="E3391">
        <v>10</v>
      </c>
      <c r="F3391" t="s">
        <v>4013</v>
      </c>
    </row>
    <row r="3392" spans="1:6">
      <c r="A3392">
        <v>950</v>
      </c>
      <c r="B3392" t="s">
        <v>3929</v>
      </c>
      <c r="C3392">
        <v>5270</v>
      </c>
      <c r="D3392" t="s">
        <v>4014</v>
      </c>
      <c r="E3392">
        <v>10</v>
      </c>
      <c r="F3392" t="s">
        <v>4015</v>
      </c>
    </row>
    <row r="3393" spans="1:6">
      <c r="A3393">
        <v>950</v>
      </c>
      <c r="B3393" t="s">
        <v>3929</v>
      </c>
      <c r="C3393">
        <v>5270</v>
      </c>
      <c r="D3393" t="s">
        <v>4014</v>
      </c>
      <c r="E3393">
        <v>15</v>
      </c>
      <c r="F3393" t="s">
        <v>4016</v>
      </c>
    </row>
    <row r="3394" spans="1:6">
      <c r="A3394">
        <v>950</v>
      </c>
      <c r="B3394" t="s">
        <v>3929</v>
      </c>
      <c r="C3394">
        <v>5270</v>
      </c>
      <c r="D3394" t="s">
        <v>4014</v>
      </c>
      <c r="E3394">
        <v>20</v>
      </c>
      <c r="F3394" t="s">
        <v>4017</v>
      </c>
    </row>
    <row r="3395" spans="1:6">
      <c r="A3395">
        <v>950</v>
      </c>
      <c r="B3395" t="s">
        <v>3929</v>
      </c>
      <c r="C3395">
        <v>5271</v>
      </c>
      <c r="D3395" t="s">
        <v>4018</v>
      </c>
      <c r="E3395">
        <v>10</v>
      </c>
      <c r="F3395" t="s">
        <v>4019</v>
      </c>
    </row>
    <row r="3396" spans="1:6">
      <c r="A3396">
        <v>950</v>
      </c>
      <c r="B3396" t="s">
        <v>3929</v>
      </c>
      <c r="C3396">
        <v>5271</v>
      </c>
      <c r="D3396" t="s">
        <v>4018</v>
      </c>
      <c r="E3396">
        <v>15</v>
      </c>
      <c r="F3396" t="s">
        <v>4020</v>
      </c>
    </row>
    <row r="3397" spans="1:6">
      <c r="A3397">
        <v>950</v>
      </c>
      <c r="B3397" t="s">
        <v>3929</v>
      </c>
      <c r="C3397">
        <v>5271</v>
      </c>
      <c r="D3397" t="s">
        <v>4018</v>
      </c>
      <c r="E3397">
        <v>20</v>
      </c>
      <c r="F3397" t="s">
        <v>4021</v>
      </c>
    </row>
    <row r="3398" spans="1:6">
      <c r="A3398">
        <v>950</v>
      </c>
      <c r="B3398" t="s">
        <v>3929</v>
      </c>
      <c r="C3398">
        <v>5272</v>
      </c>
      <c r="D3398" t="s">
        <v>4022</v>
      </c>
      <c r="E3398">
        <v>10</v>
      </c>
      <c r="F3398" t="s">
        <v>4023</v>
      </c>
    </row>
    <row r="3399" spans="1:6">
      <c r="A3399">
        <v>950</v>
      </c>
      <c r="B3399" t="s">
        <v>3929</v>
      </c>
      <c r="C3399">
        <v>5272</v>
      </c>
      <c r="D3399" t="s">
        <v>4022</v>
      </c>
      <c r="E3399">
        <v>15</v>
      </c>
      <c r="F3399" t="s">
        <v>4024</v>
      </c>
    </row>
    <row r="3400" spans="1:6">
      <c r="A3400">
        <v>950</v>
      </c>
      <c r="B3400" t="s">
        <v>3929</v>
      </c>
      <c r="C3400">
        <v>5272</v>
      </c>
      <c r="D3400" t="s">
        <v>4022</v>
      </c>
      <c r="E3400">
        <v>20</v>
      </c>
      <c r="F3400" t="s">
        <v>4025</v>
      </c>
    </row>
    <row r="3401" spans="1:6">
      <c r="A3401">
        <v>950</v>
      </c>
      <c r="B3401" t="s">
        <v>3929</v>
      </c>
      <c r="C3401">
        <v>5272</v>
      </c>
      <c r="D3401" t="s">
        <v>4022</v>
      </c>
      <c r="E3401">
        <v>25</v>
      </c>
      <c r="F3401" t="s">
        <v>4026</v>
      </c>
    </row>
    <row r="3402" spans="1:6">
      <c r="A3402">
        <v>950</v>
      </c>
      <c r="B3402" t="s">
        <v>3929</v>
      </c>
      <c r="C3402">
        <v>5272</v>
      </c>
      <c r="D3402" t="s">
        <v>4022</v>
      </c>
      <c r="E3402">
        <v>30</v>
      </c>
      <c r="F3402" t="s">
        <v>4027</v>
      </c>
    </row>
    <row r="3403" spans="1:6">
      <c r="A3403">
        <v>950</v>
      </c>
      <c r="B3403" t="s">
        <v>3929</v>
      </c>
      <c r="C3403">
        <v>5272</v>
      </c>
      <c r="D3403" t="s">
        <v>4022</v>
      </c>
      <c r="E3403">
        <v>35</v>
      </c>
      <c r="F3403" t="s">
        <v>4028</v>
      </c>
    </row>
    <row r="3404" spans="1:6">
      <c r="A3404">
        <v>950</v>
      </c>
      <c r="B3404" t="s">
        <v>3929</v>
      </c>
      <c r="C3404">
        <v>5272</v>
      </c>
      <c r="D3404" t="s">
        <v>4022</v>
      </c>
      <c r="E3404">
        <v>40</v>
      </c>
      <c r="F3404" t="s">
        <v>4029</v>
      </c>
    </row>
    <row r="3405" spans="1:6">
      <c r="A3405">
        <v>950</v>
      </c>
      <c r="B3405" t="s">
        <v>3929</v>
      </c>
      <c r="C3405">
        <v>5273</v>
      </c>
      <c r="D3405" t="s">
        <v>4030</v>
      </c>
      <c r="E3405">
        <v>15</v>
      </c>
      <c r="F3405" t="s">
        <v>4031</v>
      </c>
    </row>
    <row r="3406" spans="1:6">
      <c r="A3406">
        <v>950</v>
      </c>
      <c r="B3406" t="s">
        <v>3929</v>
      </c>
      <c r="C3406">
        <v>5275</v>
      </c>
      <c r="D3406" t="s">
        <v>1654</v>
      </c>
      <c r="E3406">
        <v>10</v>
      </c>
      <c r="F3406" t="s">
        <v>4032</v>
      </c>
    </row>
    <row r="3407" spans="1:6">
      <c r="A3407">
        <v>950</v>
      </c>
      <c r="B3407" t="s">
        <v>3929</v>
      </c>
      <c r="C3407">
        <v>5275</v>
      </c>
      <c r="D3407" t="s">
        <v>1654</v>
      </c>
      <c r="E3407">
        <v>20</v>
      </c>
      <c r="F3407" t="s">
        <v>4033</v>
      </c>
    </row>
    <row r="3408" spans="1:6">
      <c r="A3408">
        <v>950</v>
      </c>
      <c r="B3408" t="s">
        <v>3929</v>
      </c>
      <c r="C3408">
        <v>5275</v>
      </c>
      <c r="D3408" t="s">
        <v>1654</v>
      </c>
      <c r="E3408">
        <v>30</v>
      </c>
      <c r="F3408" t="s">
        <v>4034</v>
      </c>
    </row>
    <row r="3409" spans="1:6">
      <c r="A3409">
        <v>950</v>
      </c>
      <c r="B3409" t="s">
        <v>3929</v>
      </c>
      <c r="C3409">
        <v>7945</v>
      </c>
      <c r="D3409" t="s">
        <v>3929</v>
      </c>
      <c r="E3409">
        <v>1</v>
      </c>
      <c r="F3409" t="s">
        <v>4035</v>
      </c>
    </row>
    <row r="3410" spans="1:6">
      <c r="A3410">
        <v>950</v>
      </c>
      <c r="B3410" t="s">
        <v>3929</v>
      </c>
      <c r="C3410">
        <v>7945</v>
      </c>
      <c r="D3410" t="s">
        <v>3929</v>
      </c>
      <c r="E3410">
        <v>10</v>
      </c>
      <c r="F3410" t="s">
        <v>4036</v>
      </c>
    </row>
    <row r="3411" spans="1:6">
      <c r="A3411">
        <v>950</v>
      </c>
      <c r="B3411" t="s">
        <v>3929</v>
      </c>
      <c r="C3411">
        <v>7945</v>
      </c>
      <c r="D3411" t="s">
        <v>3929</v>
      </c>
      <c r="E3411">
        <v>20</v>
      </c>
      <c r="F3411" t="s">
        <v>4037</v>
      </c>
    </row>
    <row r="3412" spans="1:6">
      <c r="A3412">
        <v>950</v>
      </c>
      <c r="B3412" t="s">
        <v>3929</v>
      </c>
      <c r="C3412">
        <v>7945</v>
      </c>
      <c r="D3412" t="s">
        <v>3929</v>
      </c>
      <c r="E3412">
        <v>30</v>
      </c>
      <c r="F3412" t="s">
        <v>4038</v>
      </c>
    </row>
    <row r="3413" spans="1:6">
      <c r="A3413">
        <v>950</v>
      </c>
      <c r="B3413" t="s">
        <v>3929</v>
      </c>
      <c r="C3413">
        <v>7945</v>
      </c>
      <c r="D3413" t="s">
        <v>3929</v>
      </c>
      <c r="E3413">
        <v>40</v>
      </c>
      <c r="F3413" t="s">
        <v>4039</v>
      </c>
    </row>
    <row r="3414" spans="1:6">
      <c r="A3414">
        <v>950</v>
      </c>
      <c r="B3414" t="s">
        <v>3929</v>
      </c>
      <c r="C3414">
        <v>7945</v>
      </c>
      <c r="D3414" t="s">
        <v>3929</v>
      </c>
      <c r="E3414">
        <v>50</v>
      </c>
      <c r="F3414" t="s">
        <v>4040</v>
      </c>
    </row>
    <row r="3415" spans="1:6">
      <c r="A3415">
        <v>998</v>
      </c>
      <c r="B3415" t="s">
        <v>4041</v>
      </c>
      <c r="C3415">
        <v>7760</v>
      </c>
      <c r="D3415" t="s">
        <v>4042</v>
      </c>
      <c r="E3415">
        <v>100</v>
      </c>
      <c r="F3415" t="s">
        <v>4043</v>
      </c>
    </row>
    <row r="3416" spans="1:6">
      <c r="A3416">
        <v>998</v>
      </c>
      <c r="B3416" t="s">
        <v>4041</v>
      </c>
      <c r="C3416">
        <v>7780</v>
      </c>
      <c r="D3416" t="s">
        <v>4044</v>
      </c>
      <c r="E3416">
        <v>100</v>
      </c>
      <c r="F3416" t="s">
        <v>4045</v>
      </c>
    </row>
    <row r="3417" spans="1:6">
      <c r="A3417">
        <v>998</v>
      </c>
      <c r="B3417" t="s">
        <v>4041</v>
      </c>
      <c r="C3417">
        <v>7780</v>
      </c>
      <c r="D3417" t="s">
        <v>4044</v>
      </c>
      <c r="E3417">
        <v>200</v>
      </c>
      <c r="F3417" t="s">
        <v>4046</v>
      </c>
    </row>
    <row r="3418" spans="1:6">
      <c r="A3418">
        <v>998</v>
      </c>
      <c r="B3418" t="s">
        <v>4041</v>
      </c>
      <c r="C3418">
        <v>7780</v>
      </c>
      <c r="D3418" t="s">
        <v>4044</v>
      </c>
      <c r="E3418">
        <v>300</v>
      </c>
      <c r="F3418" t="s">
        <v>4047</v>
      </c>
    </row>
    <row r="3419" spans="1:6">
      <c r="A3419">
        <v>998</v>
      </c>
      <c r="B3419" t="s">
        <v>4041</v>
      </c>
      <c r="C3419">
        <v>7790</v>
      </c>
      <c r="D3419" t="s">
        <v>4048</v>
      </c>
      <c r="E3419">
        <v>10</v>
      </c>
      <c r="F3419" t="s">
        <v>4048</v>
      </c>
    </row>
    <row r="3420" spans="1:6">
      <c r="A3420">
        <v>998</v>
      </c>
      <c r="B3420" t="s">
        <v>4041</v>
      </c>
      <c r="C3420">
        <v>7800</v>
      </c>
      <c r="D3420" t="s">
        <v>4049</v>
      </c>
      <c r="E3420">
        <v>100</v>
      </c>
      <c r="F3420" t="s">
        <v>4050</v>
      </c>
    </row>
    <row r="3421" spans="1:6">
      <c r="A3421">
        <v>998</v>
      </c>
      <c r="B3421" t="s">
        <v>4041</v>
      </c>
      <c r="C3421">
        <v>7820</v>
      </c>
      <c r="D3421" t="s">
        <v>2014</v>
      </c>
      <c r="E3421">
        <v>100</v>
      </c>
      <c r="F3421" t="s">
        <v>4051</v>
      </c>
    </row>
    <row r="3422" spans="1:6">
      <c r="A3422">
        <v>998</v>
      </c>
      <c r="B3422" t="s">
        <v>4041</v>
      </c>
      <c r="C3422">
        <v>7840</v>
      </c>
      <c r="D3422" t="s">
        <v>4052</v>
      </c>
      <c r="E3422">
        <v>100</v>
      </c>
      <c r="F3422" t="s">
        <v>4053</v>
      </c>
    </row>
    <row r="3423" spans="1:6">
      <c r="A3423">
        <v>998</v>
      </c>
      <c r="B3423" t="s">
        <v>4041</v>
      </c>
      <c r="C3423">
        <v>7860</v>
      </c>
      <c r="D3423" t="s">
        <v>4054</v>
      </c>
      <c r="E3423">
        <v>100</v>
      </c>
      <c r="F3423" t="s">
        <v>4055</v>
      </c>
    </row>
    <row r="3424" spans="1:6">
      <c r="A3424">
        <v>998</v>
      </c>
      <c r="B3424" t="s">
        <v>4041</v>
      </c>
      <c r="C3424">
        <v>7860</v>
      </c>
      <c r="D3424" t="s">
        <v>4054</v>
      </c>
      <c r="E3424">
        <v>190</v>
      </c>
      <c r="F3424" t="s">
        <v>4056</v>
      </c>
    </row>
    <row r="3425" spans="1:6">
      <c r="A3425">
        <v>998</v>
      </c>
      <c r="B3425" t="s">
        <v>4041</v>
      </c>
      <c r="C3425">
        <v>7860</v>
      </c>
      <c r="D3425" t="s">
        <v>4054</v>
      </c>
      <c r="E3425">
        <v>910</v>
      </c>
      <c r="F3425" t="s">
        <v>4057</v>
      </c>
    </row>
    <row r="3426" spans="1:6">
      <c r="A3426">
        <v>998</v>
      </c>
      <c r="B3426" t="s">
        <v>4041</v>
      </c>
      <c r="C3426">
        <v>7880</v>
      </c>
      <c r="D3426" t="s">
        <v>4058</v>
      </c>
      <c r="E3426">
        <v>100</v>
      </c>
      <c r="F3426" t="s">
        <v>4059</v>
      </c>
    </row>
    <row r="3427" spans="1:6">
      <c r="A3427">
        <v>998</v>
      </c>
      <c r="B3427" t="s">
        <v>4041</v>
      </c>
      <c r="C3427">
        <v>7880</v>
      </c>
      <c r="D3427" t="s">
        <v>4058</v>
      </c>
      <c r="E3427">
        <v>200</v>
      </c>
      <c r="F3427" t="s">
        <v>4060</v>
      </c>
    </row>
    <row r="3428" spans="1:6">
      <c r="A3428">
        <v>998</v>
      </c>
      <c r="B3428" t="s">
        <v>4041</v>
      </c>
      <c r="C3428">
        <v>7900</v>
      </c>
      <c r="D3428" t="s">
        <v>4061</v>
      </c>
      <c r="E3428">
        <v>100</v>
      </c>
      <c r="F3428" t="s">
        <v>4062</v>
      </c>
    </row>
    <row r="3429" spans="1:6">
      <c r="A3429">
        <v>998</v>
      </c>
      <c r="B3429" t="s">
        <v>4041</v>
      </c>
      <c r="C3429">
        <v>7920</v>
      </c>
      <c r="D3429" t="s">
        <v>4063</v>
      </c>
      <c r="E3429">
        <v>10</v>
      </c>
      <c r="F3429" t="s">
        <v>4064</v>
      </c>
    </row>
    <row r="3430" spans="1:6">
      <c r="A3430">
        <v>998</v>
      </c>
      <c r="B3430" t="s">
        <v>4041</v>
      </c>
      <c r="C3430">
        <v>7940</v>
      </c>
      <c r="D3430" t="s">
        <v>4065</v>
      </c>
      <c r="E3430">
        <v>100</v>
      </c>
      <c r="F3430" t="s">
        <v>4066</v>
      </c>
    </row>
    <row r="3431" spans="1:6">
      <c r="A3431">
        <v>998</v>
      </c>
      <c r="B3431" t="s">
        <v>4041</v>
      </c>
      <c r="C3431">
        <v>7960</v>
      </c>
      <c r="D3431" t="s">
        <v>4067</v>
      </c>
      <c r="E3431">
        <v>100</v>
      </c>
      <c r="F3431" t="s">
        <v>4068</v>
      </c>
    </row>
    <row r="3432" spans="1:6">
      <c r="A3432">
        <v>998</v>
      </c>
      <c r="B3432" t="s">
        <v>4041</v>
      </c>
      <c r="C3432">
        <v>7980</v>
      </c>
      <c r="D3432" t="s">
        <v>4069</v>
      </c>
      <c r="E3432">
        <v>100</v>
      </c>
      <c r="F3432" t="s">
        <v>4070</v>
      </c>
    </row>
    <row r="3433" spans="1:6">
      <c r="A3433">
        <v>998</v>
      </c>
      <c r="B3433" t="s">
        <v>4041</v>
      </c>
      <c r="C3433">
        <v>8000</v>
      </c>
      <c r="D3433" t="s">
        <v>4071</v>
      </c>
      <c r="E3433">
        <v>100</v>
      </c>
      <c r="F3433" t="s">
        <v>4072</v>
      </c>
    </row>
    <row r="3434" spans="1:6">
      <c r="A3434">
        <v>998</v>
      </c>
      <c r="B3434" t="s">
        <v>4041</v>
      </c>
      <c r="C3434">
        <v>8020</v>
      </c>
      <c r="D3434" t="s">
        <v>4073</v>
      </c>
      <c r="E3434">
        <v>100</v>
      </c>
      <c r="F3434" t="s">
        <v>4074</v>
      </c>
    </row>
    <row r="3435" spans="1:6">
      <c r="A3435">
        <v>998</v>
      </c>
      <c r="B3435" t="s">
        <v>4041</v>
      </c>
      <c r="C3435">
        <v>8040</v>
      </c>
      <c r="D3435" t="s">
        <v>4075</v>
      </c>
      <c r="E3435">
        <v>100</v>
      </c>
      <c r="F3435" t="s">
        <v>4076</v>
      </c>
    </row>
    <row r="3436" spans="1:6">
      <c r="A3436">
        <v>998</v>
      </c>
      <c r="B3436" t="s">
        <v>4041</v>
      </c>
      <c r="C3436">
        <v>8060</v>
      </c>
      <c r="D3436" t="s">
        <v>4077</v>
      </c>
      <c r="E3436">
        <v>100</v>
      </c>
      <c r="F3436" t="s">
        <v>4078</v>
      </c>
    </row>
    <row r="3437" spans="1:6">
      <c r="A3437">
        <v>998</v>
      </c>
      <c r="B3437" t="s">
        <v>4041</v>
      </c>
      <c r="C3437">
        <v>8080</v>
      </c>
      <c r="D3437" t="s">
        <v>4079</v>
      </c>
      <c r="E3437">
        <v>100</v>
      </c>
      <c r="F3437" t="s">
        <v>4080</v>
      </c>
    </row>
    <row r="3438" spans="1:6">
      <c r="A3438">
        <v>998</v>
      </c>
      <c r="B3438" t="s">
        <v>4041</v>
      </c>
      <c r="C3438">
        <v>8080</v>
      </c>
      <c r="D3438" t="s">
        <v>4079</v>
      </c>
      <c r="E3438">
        <v>200</v>
      </c>
      <c r="F3438" t="s">
        <v>4081</v>
      </c>
    </row>
    <row r="3439" spans="1:6">
      <c r="A3439">
        <v>998</v>
      </c>
      <c r="B3439" t="s">
        <v>4041</v>
      </c>
      <c r="C3439">
        <v>8100</v>
      </c>
      <c r="D3439" t="s">
        <v>4082</v>
      </c>
      <c r="E3439">
        <v>100</v>
      </c>
      <c r="F3439" t="s">
        <v>4083</v>
      </c>
    </row>
    <row r="3440" spans="1:6">
      <c r="A3440">
        <v>998</v>
      </c>
      <c r="B3440" t="s">
        <v>4041</v>
      </c>
      <c r="C3440">
        <v>8120</v>
      </c>
      <c r="D3440" t="s">
        <v>4084</v>
      </c>
      <c r="E3440">
        <v>100</v>
      </c>
      <c r="F3440" t="s">
        <v>4085</v>
      </c>
    </row>
    <row r="3441" spans="1:6">
      <c r="A3441">
        <v>998</v>
      </c>
      <c r="B3441" t="s">
        <v>4041</v>
      </c>
      <c r="C3441">
        <v>8140</v>
      </c>
      <c r="D3441" t="s">
        <v>4086</v>
      </c>
      <c r="E3441">
        <v>100</v>
      </c>
      <c r="F3441" t="s">
        <v>4086</v>
      </c>
    </row>
    <row r="3442" spans="1:6">
      <c r="A3442">
        <v>998</v>
      </c>
      <c r="B3442" t="s">
        <v>4041</v>
      </c>
      <c r="C3442">
        <v>8160</v>
      </c>
      <c r="D3442" t="s">
        <v>4087</v>
      </c>
      <c r="E3442">
        <v>90</v>
      </c>
      <c r="F3442" t="s">
        <v>4063</v>
      </c>
    </row>
    <row r="3443" spans="1:6">
      <c r="A3443">
        <v>998</v>
      </c>
      <c r="B3443" t="s">
        <v>4041</v>
      </c>
      <c r="C3443">
        <v>8160</v>
      </c>
      <c r="D3443" t="s">
        <v>4087</v>
      </c>
      <c r="E3443">
        <v>100</v>
      </c>
      <c r="F3443" t="s">
        <v>4088</v>
      </c>
    </row>
    <row r="3444" spans="1:6">
      <c r="A3444">
        <v>998</v>
      </c>
      <c r="B3444" t="s">
        <v>4041</v>
      </c>
      <c r="C3444">
        <v>8160</v>
      </c>
      <c r="D3444" t="s">
        <v>4087</v>
      </c>
      <c r="E3444">
        <v>120</v>
      </c>
      <c r="F3444" t="s">
        <v>4089</v>
      </c>
    </row>
    <row r="3445" spans="1:6">
      <c r="A3445">
        <v>998</v>
      </c>
      <c r="B3445" t="s">
        <v>4041</v>
      </c>
      <c r="C3445">
        <v>8160</v>
      </c>
      <c r="D3445" t="s">
        <v>4087</v>
      </c>
      <c r="E3445">
        <v>122</v>
      </c>
      <c r="F3445" t="s">
        <v>4090</v>
      </c>
    </row>
    <row r="3446" spans="1:6">
      <c r="A3446">
        <v>998</v>
      </c>
      <c r="B3446" t="s">
        <v>4041</v>
      </c>
      <c r="C3446">
        <v>8160</v>
      </c>
      <c r="D3446" t="s">
        <v>4087</v>
      </c>
      <c r="E3446">
        <v>124</v>
      </c>
      <c r="F3446" t="s">
        <v>4091</v>
      </c>
    </row>
    <row r="3447" spans="1:6">
      <c r="A3447">
        <v>998</v>
      </c>
      <c r="B3447" t="s">
        <v>4041</v>
      </c>
      <c r="C3447">
        <v>8160</v>
      </c>
      <c r="D3447" t="s">
        <v>4087</v>
      </c>
      <c r="E3447">
        <v>130</v>
      </c>
      <c r="F3447" t="s">
        <v>4092</v>
      </c>
    </row>
    <row r="3448" spans="1:6">
      <c r="A3448">
        <v>998</v>
      </c>
      <c r="B3448" t="s">
        <v>4041</v>
      </c>
      <c r="C3448">
        <v>8160</v>
      </c>
      <c r="D3448" t="s">
        <v>4087</v>
      </c>
      <c r="E3448">
        <v>140</v>
      </c>
      <c r="F3448" t="s">
        <v>4049</v>
      </c>
    </row>
    <row r="3449" spans="1:6">
      <c r="A3449">
        <v>998</v>
      </c>
      <c r="B3449" t="s">
        <v>4041</v>
      </c>
      <c r="C3449">
        <v>8160</v>
      </c>
      <c r="D3449" t="s">
        <v>4087</v>
      </c>
      <c r="E3449">
        <v>150</v>
      </c>
      <c r="F3449" t="s">
        <v>4061</v>
      </c>
    </row>
    <row r="3450" spans="1:6">
      <c r="A3450">
        <v>998</v>
      </c>
      <c r="B3450" t="s">
        <v>4041</v>
      </c>
      <c r="C3450">
        <v>8160</v>
      </c>
      <c r="D3450" t="s">
        <v>4087</v>
      </c>
      <c r="E3450">
        <v>160</v>
      </c>
      <c r="F3450" t="s">
        <v>4093</v>
      </c>
    </row>
    <row r="3451" spans="1:6">
      <c r="A3451">
        <v>998</v>
      </c>
      <c r="B3451" t="s">
        <v>4041</v>
      </c>
      <c r="C3451">
        <v>8160</v>
      </c>
      <c r="D3451" t="s">
        <v>4087</v>
      </c>
      <c r="E3451">
        <v>170</v>
      </c>
      <c r="F3451" t="s">
        <v>4094</v>
      </c>
    </row>
    <row r="3452" spans="1:6">
      <c r="A3452">
        <v>998</v>
      </c>
      <c r="B3452" t="s">
        <v>4041</v>
      </c>
      <c r="C3452">
        <v>8160</v>
      </c>
      <c r="D3452" t="s">
        <v>4087</v>
      </c>
      <c r="E3452">
        <v>180</v>
      </c>
      <c r="F3452" t="s">
        <v>4054</v>
      </c>
    </row>
    <row r="3453" spans="1:6">
      <c r="A3453">
        <v>998</v>
      </c>
      <c r="B3453" t="s">
        <v>4041</v>
      </c>
      <c r="C3453">
        <v>8160</v>
      </c>
      <c r="D3453" t="s">
        <v>4087</v>
      </c>
      <c r="E3453">
        <v>190</v>
      </c>
      <c r="F3453" t="s">
        <v>4095</v>
      </c>
    </row>
    <row r="3454" spans="1:6">
      <c r="A3454">
        <v>998</v>
      </c>
      <c r="B3454" t="s">
        <v>4041</v>
      </c>
      <c r="C3454">
        <v>8160</v>
      </c>
      <c r="D3454" t="s">
        <v>4087</v>
      </c>
      <c r="E3454">
        <v>200</v>
      </c>
      <c r="F3454" t="s">
        <v>4065</v>
      </c>
    </row>
    <row r="3455" spans="1:6">
      <c r="A3455">
        <v>998</v>
      </c>
      <c r="B3455" t="s">
        <v>4041</v>
      </c>
      <c r="C3455">
        <v>8160</v>
      </c>
      <c r="D3455" t="s">
        <v>4087</v>
      </c>
      <c r="E3455">
        <v>210</v>
      </c>
      <c r="F3455" t="s">
        <v>1368</v>
      </c>
    </row>
    <row r="3456" spans="1:6">
      <c r="A3456">
        <v>998</v>
      </c>
      <c r="B3456" t="s">
        <v>4041</v>
      </c>
      <c r="C3456">
        <v>8160</v>
      </c>
      <c r="D3456" t="s">
        <v>4087</v>
      </c>
      <c r="E3456">
        <v>900</v>
      </c>
      <c r="F3456" t="s">
        <v>4044</v>
      </c>
    </row>
    <row r="3457" spans="1:6">
      <c r="A3457">
        <v>998</v>
      </c>
      <c r="B3457" t="s">
        <v>4041</v>
      </c>
      <c r="C3457">
        <v>8190</v>
      </c>
      <c r="D3457" t="s">
        <v>4096</v>
      </c>
      <c r="E3457">
        <v>100</v>
      </c>
      <c r="F3457" t="s">
        <v>4097</v>
      </c>
    </row>
    <row r="3458" spans="1:6">
      <c r="A3458">
        <v>998</v>
      </c>
      <c r="B3458" t="s">
        <v>4041</v>
      </c>
      <c r="C3458">
        <v>8190</v>
      </c>
      <c r="D3458" t="s">
        <v>4096</v>
      </c>
      <c r="E3458">
        <v>110</v>
      </c>
      <c r="F3458" t="s">
        <v>4098</v>
      </c>
    </row>
    <row r="3459" spans="1:6">
      <c r="A3459">
        <v>998</v>
      </c>
      <c r="B3459" t="s">
        <v>4041</v>
      </c>
      <c r="C3459">
        <v>8190</v>
      </c>
      <c r="D3459" t="s">
        <v>4096</v>
      </c>
      <c r="E3459">
        <v>120</v>
      </c>
      <c r="F3459" t="s">
        <v>4099</v>
      </c>
    </row>
    <row r="3460" spans="1:6">
      <c r="A3460">
        <v>998</v>
      </c>
      <c r="B3460" t="s">
        <v>4041</v>
      </c>
      <c r="C3460">
        <v>8190</v>
      </c>
      <c r="D3460" t="s">
        <v>4096</v>
      </c>
      <c r="E3460">
        <v>200</v>
      </c>
      <c r="F3460" t="s">
        <v>4100</v>
      </c>
    </row>
    <row r="3461" spans="1:6">
      <c r="A3461">
        <v>998</v>
      </c>
      <c r="B3461" t="s">
        <v>4041</v>
      </c>
      <c r="C3461">
        <v>8190</v>
      </c>
      <c r="D3461" t="s">
        <v>4096</v>
      </c>
      <c r="E3461">
        <v>210</v>
      </c>
      <c r="F3461" t="s">
        <v>4101</v>
      </c>
    </row>
    <row r="3462" spans="1:6">
      <c r="A3462">
        <v>998</v>
      </c>
      <c r="B3462" t="s">
        <v>4041</v>
      </c>
      <c r="C3462">
        <v>8190</v>
      </c>
      <c r="D3462" t="s">
        <v>4096</v>
      </c>
      <c r="E3462">
        <v>220</v>
      </c>
      <c r="F3462" t="s">
        <v>4102</v>
      </c>
    </row>
    <row r="3463" spans="1:6">
      <c r="A3463">
        <v>998</v>
      </c>
      <c r="B3463" t="s">
        <v>4041</v>
      </c>
      <c r="C3463">
        <v>8190</v>
      </c>
      <c r="D3463" t="s">
        <v>4096</v>
      </c>
      <c r="E3463">
        <v>230</v>
      </c>
      <c r="F3463" t="s">
        <v>4103</v>
      </c>
    </row>
    <row r="3464" spans="1:6">
      <c r="A3464">
        <v>998</v>
      </c>
      <c r="B3464" t="s">
        <v>4041</v>
      </c>
      <c r="C3464">
        <v>8190</v>
      </c>
      <c r="D3464" t="s">
        <v>4096</v>
      </c>
      <c r="E3464">
        <v>300</v>
      </c>
      <c r="F3464" t="s">
        <v>4104</v>
      </c>
    </row>
    <row r="3465" spans="1:6">
      <c r="A3465">
        <v>998</v>
      </c>
      <c r="B3465" t="s">
        <v>4041</v>
      </c>
      <c r="C3465">
        <v>8190</v>
      </c>
      <c r="D3465" t="s">
        <v>4096</v>
      </c>
      <c r="E3465">
        <v>310</v>
      </c>
      <c r="F3465" t="s">
        <v>4105</v>
      </c>
    </row>
    <row r="3466" spans="1:6">
      <c r="A3466">
        <v>998</v>
      </c>
      <c r="B3466" t="s">
        <v>4041</v>
      </c>
      <c r="C3466">
        <v>8190</v>
      </c>
      <c r="D3466" t="s">
        <v>4096</v>
      </c>
      <c r="E3466">
        <v>320</v>
      </c>
      <c r="F3466" t="s">
        <v>4106</v>
      </c>
    </row>
    <row r="3467" spans="1:6">
      <c r="A3467">
        <v>998</v>
      </c>
      <c r="B3467" t="s">
        <v>4041</v>
      </c>
      <c r="C3467">
        <v>8190</v>
      </c>
      <c r="D3467" t="s">
        <v>4096</v>
      </c>
      <c r="E3467">
        <v>400</v>
      </c>
      <c r="F3467" t="s">
        <v>4107</v>
      </c>
    </row>
    <row r="3468" spans="1:6">
      <c r="A3468">
        <v>998</v>
      </c>
      <c r="B3468" t="s">
        <v>4041</v>
      </c>
      <c r="C3468">
        <v>8190</v>
      </c>
      <c r="D3468" t="s">
        <v>4096</v>
      </c>
      <c r="E3468">
        <v>410</v>
      </c>
      <c r="F3468" t="s">
        <v>4108</v>
      </c>
    </row>
    <row r="3469" spans="1:6">
      <c r="A3469">
        <v>998</v>
      </c>
      <c r="B3469" t="s">
        <v>4041</v>
      </c>
      <c r="C3469">
        <v>8190</v>
      </c>
      <c r="D3469" t="s">
        <v>4096</v>
      </c>
      <c r="E3469">
        <v>420</v>
      </c>
      <c r="F3469" t="s">
        <v>4109</v>
      </c>
    </row>
    <row r="3470" spans="1:6">
      <c r="A3470">
        <v>998</v>
      </c>
      <c r="B3470" t="s">
        <v>4041</v>
      </c>
      <c r="C3470">
        <v>8190</v>
      </c>
      <c r="D3470" t="s">
        <v>4096</v>
      </c>
      <c r="E3470">
        <v>500</v>
      </c>
      <c r="F3470" t="s">
        <v>4110</v>
      </c>
    </row>
    <row r="3471" spans="1:6">
      <c r="A3471">
        <v>998</v>
      </c>
      <c r="B3471" t="s">
        <v>4041</v>
      </c>
      <c r="C3471">
        <v>8190</v>
      </c>
      <c r="D3471" t="s">
        <v>4096</v>
      </c>
      <c r="E3471">
        <v>520</v>
      </c>
      <c r="F3471" t="s">
        <v>4111</v>
      </c>
    </row>
    <row r="3472" spans="1:6">
      <c r="A3472">
        <v>998</v>
      </c>
      <c r="B3472" t="s">
        <v>4041</v>
      </c>
      <c r="C3472">
        <v>8190</v>
      </c>
      <c r="D3472" t="s">
        <v>4096</v>
      </c>
      <c r="E3472">
        <v>600</v>
      </c>
      <c r="F3472" t="s">
        <v>4112</v>
      </c>
    </row>
    <row r="3473" spans="1:6">
      <c r="A3473">
        <v>998</v>
      </c>
      <c r="B3473" t="s">
        <v>4041</v>
      </c>
      <c r="C3473">
        <v>8190</v>
      </c>
      <c r="D3473" t="s">
        <v>4096</v>
      </c>
      <c r="E3473">
        <v>700</v>
      </c>
      <c r="F3473" t="s">
        <v>4113</v>
      </c>
    </row>
    <row r="3474" spans="1:6">
      <c r="A3474">
        <v>998</v>
      </c>
      <c r="B3474" t="s">
        <v>4041</v>
      </c>
      <c r="C3474">
        <v>8190</v>
      </c>
      <c r="D3474" t="s">
        <v>4096</v>
      </c>
      <c r="E3474">
        <v>800</v>
      </c>
      <c r="F3474" t="s">
        <v>4114</v>
      </c>
    </row>
    <row r="3475" spans="1:6">
      <c r="A3475">
        <v>998</v>
      </c>
      <c r="B3475" t="s">
        <v>4041</v>
      </c>
      <c r="C3475">
        <v>8190</v>
      </c>
      <c r="D3475" t="s">
        <v>4096</v>
      </c>
      <c r="E3475">
        <v>810</v>
      </c>
      <c r="F3475" t="s">
        <v>4115</v>
      </c>
    </row>
    <row r="3476" spans="1:6">
      <c r="A3476">
        <v>998</v>
      </c>
      <c r="B3476" t="s">
        <v>4041</v>
      </c>
      <c r="C3476">
        <v>8190</v>
      </c>
      <c r="D3476" t="s">
        <v>4096</v>
      </c>
      <c r="E3476">
        <v>900</v>
      </c>
      <c r="F3476" t="s">
        <v>4116</v>
      </c>
    </row>
    <row r="3477" spans="1:6">
      <c r="A3477">
        <v>998</v>
      </c>
      <c r="B3477" t="s">
        <v>4041</v>
      </c>
      <c r="C3477">
        <v>8190</v>
      </c>
      <c r="D3477" t="s">
        <v>4096</v>
      </c>
      <c r="E3477">
        <v>998</v>
      </c>
      <c r="F3477" t="s">
        <v>4117</v>
      </c>
    </row>
    <row r="3478" spans="1:6">
      <c r="A3478">
        <v>999</v>
      </c>
      <c r="B3478" t="s">
        <v>4118</v>
      </c>
      <c r="C3478">
        <v>8490</v>
      </c>
      <c r="D3478" t="s">
        <v>4119</v>
      </c>
      <c r="E3478">
        <v>10</v>
      </c>
      <c r="F3478" t="s">
        <v>4119</v>
      </c>
    </row>
    <row r="3479" spans="1:6">
      <c r="A3479">
        <v>999</v>
      </c>
      <c r="B3479" t="s">
        <v>4118</v>
      </c>
      <c r="C3479">
        <v>9999</v>
      </c>
      <c r="D3479" t="s">
        <v>4120</v>
      </c>
      <c r="E3479">
        <v>3</v>
      </c>
      <c r="F3479" t="s">
        <v>4121</v>
      </c>
    </row>
    <row r="3480" spans="1:6">
      <c r="A3480">
        <v>1015</v>
      </c>
      <c r="B3480" t="s">
        <v>4122</v>
      </c>
      <c r="C3480">
        <v>8240</v>
      </c>
      <c r="D3480" t="s">
        <v>4123</v>
      </c>
      <c r="E3480">
        <v>10</v>
      </c>
      <c r="F3480" t="s">
        <v>4124</v>
      </c>
    </row>
    <row r="3481" spans="1:6">
      <c r="A3481">
        <v>1018</v>
      </c>
      <c r="B3481" t="s">
        <v>4125</v>
      </c>
      <c r="C3481">
        <v>1018</v>
      </c>
      <c r="D3481" t="s">
        <v>4126</v>
      </c>
      <c r="E3481">
        <v>10</v>
      </c>
      <c r="F3481" t="s">
        <v>4127</v>
      </c>
    </row>
    <row r="3482" spans="1:6">
      <c r="A3482">
        <v>1019</v>
      </c>
      <c r="B3482" t="s">
        <v>4128</v>
      </c>
      <c r="C3482">
        <v>8280</v>
      </c>
      <c r="D3482" t="s">
        <v>4129</v>
      </c>
      <c r="E3482">
        <v>10</v>
      </c>
      <c r="F3482" t="s">
        <v>4129</v>
      </c>
    </row>
    <row r="3483" spans="1:6">
      <c r="A3483">
        <v>1022</v>
      </c>
      <c r="B3483" t="s">
        <v>4130</v>
      </c>
      <c r="C3483">
        <v>8300</v>
      </c>
      <c r="D3483" t="s">
        <v>4130</v>
      </c>
      <c r="E3483">
        <v>10</v>
      </c>
      <c r="F3483" t="s">
        <v>4130</v>
      </c>
    </row>
    <row r="3484" spans="1:6">
      <c r="A3484">
        <v>1027</v>
      </c>
      <c r="B3484" t="s">
        <v>4131</v>
      </c>
      <c r="C3484">
        <v>1150</v>
      </c>
      <c r="D3484" t="s">
        <v>4131</v>
      </c>
      <c r="E3484">
        <v>10</v>
      </c>
      <c r="F3484" t="s">
        <v>4132</v>
      </c>
    </row>
    <row r="3485" spans="1:6">
      <c r="A3485">
        <v>1028</v>
      </c>
      <c r="B3485" t="s">
        <v>4133</v>
      </c>
      <c r="C3485">
        <v>8290</v>
      </c>
      <c r="D3485" t="s">
        <v>4133</v>
      </c>
      <c r="E3485">
        <v>10</v>
      </c>
      <c r="F3485" t="s">
        <v>4133</v>
      </c>
    </row>
    <row r="3486" spans="1:6">
      <c r="A3486">
        <v>1029</v>
      </c>
      <c r="B3486" t="s">
        <v>4134</v>
      </c>
      <c r="C3486">
        <v>8029</v>
      </c>
      <c r="D3486" t="s">
        <v>4135</v>
      </c>
      <c r="E3486">
        <v>10</v>
      </c>
      <c r="F3486" t="s">
        <v>4135</v>
      </c>
    </row>
    <row r="3487" spans="1:6">
      <c r="A3487">
        <v>1030</v>
      </c>
      <c r="B3487" t="s">
        <v>4136</v>
      </c>
      <c r="C3487">
        <v>8310</v>
      </c>
      <c r="D3487" t="s">
        <v>4137</v>
      </c>
      <c r="E3487">
        <v>10</v>
      </c>
      <c r="F3487" t="s">
        <v>4138</v>
      </c>
    </row>
    <row r="3488" spans="1:6">
      <c r="A3488">
        <v>1031</v>
      </c>
      <c r="B3488" t="s">
        <v>4139</v>
      </c>
      <c r="C3488">
        <v>8340</v>
      </c>
      <c r="D3488" t="s">
        <v>4140</v>
      </c>
      <c r="E3488">
        <v>10</v>
      </c>
      <c r="F3488" t="s">
        <v>4141</v>
      </c>
    </row>
    <row r="3489" spans="1:6">
      <c r="A3489">
        <v>1032</v>
      </c>
      <c r="B3489" t="s">
        <v>4142</v>
      </c>
      <c r="C3489">
        <v>8360</v>
      </c>
      <c r="D3489" t="s">
        <v>4143</v>
      </c>
      <c r="E3489">
        <v>10</v>
      </c>
      <c r="F3489" t="s">
        <v>4144</v>
      </c>
    </row>
    <row r="3490" spans="1:6">
      <c r="A3490">
        <v>1033</v>
      </c>
      <c r="B3490" t="s">
        <v>4145</v>
      </c>
      <c r="C3490">
        <v>8380</v>
      </c>
      <c r="D3490" t="s">
        <v>4146</v>
      </c>
      <c r="E3490">
        <v>10</v>
      </c>
      <c r="F3490" t="s">
        <v>4147</v>
      </c>
    </row>
    <row r="3491" spans="1:6">
      <c r="A3491">
        <v>1034</v>
      </c>
      <c r="B3491" t="s">
        <v>4148</v>
      </c>
      <c r="C3491">
        <v>8400</v>
      </c>
      <c r="D3491" t="s">
        <v>4149</v>
      </c>
      <c r="E3491">
        <v>10</v>
      </c>
      <c r="F3491" t="s">
        <v>4150</v>
      </c>
    </row>
    <row r="3492" spans="1:6">
      <c r="A3492">
        <v>1034</v>
      </c>
      <c r="B3492" t="s">
        <v>4148</v>
      </c>
      <c r="C3492">
        <v>9010</v>
      </c>
      <c r="D3492" t="s">
        <v>4151</v>
      </c>
      <c r="E3492">
        <v>1</v>
      </c>
      <c r="F3492" t="s">
        <v>4151</v>
      </c>
    </row>
    <row r="3493" spans="1:6">
      <c r="A3493">
        <v>1035</v>
      </c>
      <c r="B3493" t="s">
        <v>4152</v>
      </c>
      <c r="C3493">
        <v>8420</v>
      </c>
      <c r="D3493" t="s">
        <v>4153</v>
      </c>
      <c r="E3493">
        <v>10</v>
      </c>
      <c r="F3493" t="s">
        <v>4154</v>
      </c>
    </row>
    <row r="3494" spans="1:6">
      <c r="A3494">
        <v>1036</v>
      </c>
      <c r="B3494" t="s">
        <v>4155</v>
      </c>
      <c r="C3494">
        <v>8440</v>
      </c>
      <c r="D3494" t="s">
        <v>4156</v>
      </c>
      <c r="E3494">
        <v>10</v>
      </c>
      <c r="F3494" t="s">
        <v>4157</v>
      </c>
    </row>
    <row r="3495" spans="1:6">
      <c r="A3495">
        <v>1037</v>
      </c>
      <c r="B3495" t="s">
        <v>4158</v>
      </c>
      <c r="C3495">
        <v>8460</v>
      </c>
      <c r="D3495" t="s">
        <v>4158</v>
      </c>
      <c r="E3495">
        <v>10</v>
      </c>
      <c r="F3495" t="s">
        <v>4158</v>
      </c>
    </row>
    <row r="3496" spans="1:6">
      <c r="A3496">
        <v>1038</v>
      </c>
      <c r="B3496" t="s">
        <v>4159</v>
      </c>
      <c r="C3496">
        <v>8480</v>
      </c>
      <c r="D3496" t="s">
        <v>4160</v>
      </c>
      <c r="E3496">
        <v>10</v>
      </c>
      <c r="F3496" t="s">
        <v>4161</v>
      </c>
    </row>
    <row r="3497" spans="1:6">
      <c r="A3497">
        <v>1038</v>
      </c>
      <c r="B3497" t="s">
        <v>4159</v>
      </c>
      <c r="C3497">
        <v>8480</v>
      </c>
      <c r="D3497" t="s">
        <v>4160</v>
      </c>
      <c r="E3497">
        <v>20</v>
      </c>
      <c r="F3497" t="s">
        <v>4162</v>
      </c>
    </row>
    <row r="3498" spans="1:6">
      <c r="A3498">
        <v>1041</v>
      </c>
      <c r="B3498" t="s">
        <v>4163</v>
      </c>
      <c r="C3498">
        <v>8540</v>
      </c>
      <c r="D3498" t="s">
        <v>4163</v>
      </c>
      <c r="E3498">
        <v>10</v>
      </c>
      <c r="F3498" t="s">
        <v>4163</v>
      </c>
    </row>
    <row r="3499" spans="1:6">
      <c r="A3499">
        <v>1042</v>
      </c>
      <c r="B3499" t="s">
        <v>4164</v>
      </c>
      <c r="C3499">
        <v>8560</v>
      </c>
      <c r="D3499" t="s">
        <v>4165</v>
      </c>
      <c r="E3499">
        <v>10</v>
      </c>
      <c r="F3499" t="s">
        <v>4166</v>
      </c>
    </row>
    <row r="3500" spans="1:6">
      <c r="A3500">
        <v>1042</v>
      </c>
      <c r="B3500" t="s">
        <v>4164</v>
      </c>
      <c r="C3500">
        <v>8560</v>
      </c>
      <c r="D3500" t="s">
        <v>4165</v>
      </c>
      <c r="E3500">
        <v>15</v>
      </c>
      <c r="F3500" t="s">
        <v>4167</v>
      </c>
    </row>
    <row r="3501" spans="1:6">
      <c r="A3501">
        <v>1042</v>
      </c>
      <c r="B3501" t="s">
        <v>4164</v>
      </c>
      <c r="C3501">
        <v>8560</v>
      </c>
      <c r="D3501" t="s">
        <v>4165</v>
      </c>
      <c r="E3501">
        <v>20</v>
      </c>
      <c r="F3501" t="s">
        <v>4168</v>
      </c>
    </row>
    <row r="3502" spans="1:6">
      <c r="A3502">
        <v>1042</v>
      </c>
      <c r="B3502" t="s">
        <v>4164</v>
      </c>
      <c r="C3502">
        <v>8560</v>
      </c>
      <c r="D3502" t="s">
        <v>4165</v>
      </c>
      <c r="E3502">
        <v>25</v>
      </c>
      <c r="F3502" t="s">
        <v>4169</v>
      </c>
    </row>
    <row r="3503" spans="1:6">
      <c r="A3503">
        <v>1042</v>
      </c>
      <c r="B3503" t="s">
        <v>4164</v>
      </c>
      <c r="C3503">
        <v>8560</v>
      </c>
      <c r="D3503" t="s">
        <v>4165</v>
      </c>
      <c r="E3503">
        <v>30</v>
      </c>
      <c r="F3503" t="s">
        <v>4170</v>
      </c>
    </row>
    <row r="3504" spans="1:6">
      <c r="A3504">
        <v>1042</v>
      </c>
      <c r="B3504" t="s">
        <v>4164</v>
      </c>
      <c r="C3504">
        <v>8560</v>
      </c>
      <c r="D3504" t="s">
        <v>4165</v>
      </c>
      <c r="E3504">
        <v>35</v>
      </c>
      <c r="F3504" t="s">
        <v>4171</v>
      </c>
    </row>
    <row r="3505" spans="1:6">
      <c r="A3505">
        <v>1042</v>
      </c>
      <c r="B3505" t="s">
        <v>4164</v>
      </c>
      <c r="C3505">
        <v>8560</v>
      </c>
      <c r="D3505" t="s">
        <v>4165</v>
      </c>
      <c r="E3505">
        <v>40</v>
      </c>
      <c r="F3505" t="s">
        <v>4172</v>
      </c>
    </row>
    <row r="3506" spans="1:6">
      <c r="A3506">
        <v>1043</v>
      </c>
      <c r="B3506" t="s">
        <v>4173</v>
      </c>
      <c r="C3506">
        <v>9030</v>
      </c>
      <c r="D3506" t="s">
        <v>4174</v>
      </c>
      <c r="E3506">
        <v>1</v>
      </c>
      <c r="F3506" t="s">
        <v>4174</v>
      </c>
    </row>
    <row r="3507" spans="1:6">
      <c r="A3507">
        <v>1044</v>
      </c>
      <c r="B3507" t="s">
        <v>4175</v>
      </c>
      <c r="C3507">
        <v>8580</v>
      </c>
      <c r="D3507" t="s">
        <v>4176</v>
      </c>
      <c r="E3507">
        <v>80</v>
      </c>
      <c r="F3507" t="s">
        <v>4177</v>
      </c>
    </row>
    <row r="3508" spans="1:6">
      <c r="A3508">
        <v>1045</v>
      </c>
      <c r="B3508" t="s">
        <v>4178</v>
      </c>
      <c r="C3508">
        <v>1045</v>
      </c>
      <c r="D3508" t="s">
        <v>4178</v>
      </c>
      <c r="E3508">
        <v>10</v>
      </c>
      <c r="F3508" t="s">
        <v>4179</v>
      </c>
    </row>
    <row r="3509" spans="1:6">
      <c r="A3509">
        <v>1045</v>
      </c>
      <c r="B3509" t="s">
        <v>4178</v>
      </c>
      <c r="C3509">
        <v>1045</v>
      </c>
      <c r="D3509" t="s">
        <v>4178</v>
      </c>
      <c r="E3509">
        <v>20</v>
      </c>
      <c r="F3509" t="s">
        <v>4180</v>
      </c>
    </row>
    <row r="3510" spans="1:6">
      <c r="A3510">
        <v>1045</v>
      </c>
      <c r="B3510" t="s">
        <v>4178</v>
      </c>
      <c r="C3510">
        <v>4510</v>
      </c>
      <c r="D3510" t="s">
        <v>4181</v>
      </c>
      <c r="E3510">
        <v>10</v>
      </c>
      <c r="F3510" t="s">
        <v>4182</v>
      </c>
    </row>
    <row r="3511" spans="1:6">
      <c r="A3511">
        <v>1046</v>
      </c>
      <c r="B3511" t="s">
        <v>4183</v>
      </c>
      <c r="C3511">
        <v>1046</v>
      </c>
      <c r="D3511" t="s">
        <v>4183</v>
      </c>
      <c r="E3511">
        <v>10</v>
      </c>
      <c r="F3511" t="s">
        <v>4184</v>
      </c>
    </row>
    <row r="3512" spans="1:6">
      <c r="A3512">
        <v>1046</v>
      </c>
      <c r="B3512" t="s">
        <v>4183</v>
      </c>
      <c r="C3512">
        <v>1046</v>
      </c>
      <c r="D3512" t="s">
        <v>4183</v>
      </c>
      <c r="E3512">
        <v>20</v>
      </c>
      <c r="F3512" t="s">
        <v>4185</v>
      </c>
    </row>
    <row r="3513" spans="1:6">
      <c r="A3513">
        <v>1046</v>
      </c>
      <c r="B3513" t="s">
        <v>4183</v>
      </c>
      <c r="C3513">
        <v>1046</v>
      </c>
      <c r="D3513" t="s">
        <v>4183</v>
      </c>
      <c r="E3513">
        <v>30</v>
      </c>
      <c r="F3513" t="s">
        <v>4186</v>
      </c>
    </row>
    <row r="3514" spans="1:6">
      <c r="A3514">
        <v>1047</v>
      </c>
      <c r="B3514" t="s">
        <v>4187</v>
      </c>
      <c r="C3514">
        <v>1047</v>
      </c>
      <c r="D3514" t="s">
        <v>4188</v>
      </c>
      <c r="E3514">
        <v>10</v>
      </c>
      <c r="F3514" t="s">
        <v>4189</v>
      </c>
    </row>
    <row r="3515" spans="1:6">
      <c r="A3515">
        <v>1047</v>
      </c>
      <c r="B3515" t="s">
        <v>4187</v>
      </c>
      <c r="C3515">
        <v>1047</v>
      </c>
      <c r="D3515" t="s">
        <v>4188</v>
      </c>
      <c r="E3515">
        <v>15</v>
      </c>
      <c r="F3515" t="s">
        <v>4190</v>
      </c>
    </row>
    <row r="3516" spans="1:6">
      <c r="A3516">
        <v>1047</v>
      </c>
      <c r="B3516" t="s">
        <v>4187</v>
      </c>
      <c r="C3516">
        <v>1047</v>
      </c>
      <c r="D3516" t="s">
        <v>4188</v>
      </c>
      <c r="E3516">
        <v>20</v>
      </c>
      <c r="F3516" t="s">
        <v>4156</v>
      </c>
    </row>
    <row r="3517" spans="1:6">
      <c r="A3517">
        <v>1047</v>
      </c>
      <c r="B3517" t="s">
        <v>4187</v>
      </c>
      <c r="C3517">
        <v>1047</v>
      </c>
      <c r="D3517" t="s">
        <v>4188</v>
      </c>
      <c r="E3517">
        <v>30</v>
      </c>
      <c r="F3517" t="s">
        <v>4191</v>
      </c>
    </row>
    <row r="3518" spans="1:6">
      <c r="A3518">
        <v>1047</v>
      </c>
      <c r="B3518" t="s">
        <v>4187</v>
      </c>
      <c r="C3518">
        <v>8640</v>
      </c>
      <c r="D3518" t="s">
        <v>4192</v>
      </c>
      <c r="E3518">
        <v>10</v>
      </c>
      <c r="F3518" t="s">
        <v>4192</v>
      </c>
    </row>
    <row r="3519" spans="1:6">
      <c r="A3519">
        <v>1048</v>
      </c>
      <c r="B3519" t="s">
        <v>4193</v>
      </c>
      <c r="C3519">
        <v>8195</v>
      </c>
      <c r="D3519" t="s">
        <v>4194</v>
      </c>
      <c r="E3519">
        <v>10</v>
      </c>
      <c r="F3519" t="s">
        <v>4194</v>
      </c>
    </row>
    <row r="3520" spans="1:6">
      <c r="A3520">
        <v>1048</v>
      </c>
      <c r="B3520" t="s">
        <v>4193</v>
      </c>
      <c r="C3520">
        <v>8700</v>
      </c>
      <c r="D3520" t="s">
        <v>4195</v>
      </c>
      <c r="E3520">
        <v>10</v>
      </c>
      <c r="F3520" t="s">
        <v>4195</v>
      </c>
    </row>
    <row r="3521" spans="1:6">
      <c r="A3521">
        <v>1049</v>
      </c>
      <c r="B3521" t="s">
        <v>4196</v>
      </c>
      <c r="C3521">
        <v>8710</v>
      </c>
      <c r="D3521" t="s">
        <v>4197</v>
      </c>
      <c r="E3521">
        <v>10</v>
      </c>
      <c r="F3521" t="s">
        <v>4197</v>
      </c>
    </row>
    <row r="3522" spans="1:6">
      <c r="A3522">
        <v>1050</v>
      </c>
      <c r="B3522" t="s">
        <v>4198</v>
      </c>
      <c r="C3522">
        <v>8550</v>
      </c>
      <c r="D3522" t="s">
        <v>4199</v>
      </c>
      <c r="E3522">
        <v>10</v>
      </c>
      <c r="F3522" t="s">
        <v>4199</v>
      </c>
    </row>
    <row r="3523" spans="1:6">
      <c r="A3523">
        <v>1050</v>
      </c>
      <c r="B3523" t="s">
        <v>4198</v>
      </c>
      <c r="C3523">
        <v>8550</v>
      </c>
      <c r="D3523" t="s">
        <v>4199</v>
      </c>
      <c r="E3523">
        <v>20</v>
      </c>
      <c r="F3523" t="s">
        <v>4200</v>
      </c>
    </row>
    <row r="3524" spans="1:6">
      <c r="A3524">
        <v>1050</v>
      </c>
      <c r="B3524" t="s">
        <v>4198</v>
      </c>
      <c r="C3524">
        <v>8550</v>
      </c>
      <c r="D3524" t="s">
        <v>4199</v>
      </c>
      <c r="E3524">
        <v>30</v>
      </c>
      <c r="F3524" t="s">
        <v>4201</v>
      </c>
    </row>
    <row r="3525" spans="1:6">
      <c r="A3525">
        <v>1050</v>
      </c>
      <c r="B3525" t="s">
        <v>4198</v>
      </c>
      <c r="C3525">
        <v>8550</v>
      </c>
      <c r="D3525" t="s">
        <v>4199</v>
      </c>
      <c r="E3525">
        <v>40</v>
      </c>
      <c r="F3525" t="s">
        <v>4202</v>
      </c>
    </row>
    <row r="3526" spans="1:6">
      <c r="A3526">
        <v>1050</v>
      </c>
      <c r="B3526" t="s">
        <v>4198</v>
      </c>
      <c r="C3526">
        <v>8551</v>
      </c>
      <c r="D3526" t="s">
        <v>4203</v>
      </c>
      <c r="E3526">
        <v>1</v>
      </c>
      <c r="F3526" t="s">
        <v>4204</v>
      </c>
    </row>
    <row r="3527" spans="1:6">
      <c r="A3527">
        <v>1050</v>
      </c>
      <c r="B3527" t="s">
        <v>4198</v>
      </c>
      <c r="C3527">
        <v>8551</v>
      </c>
      <c r="D3527" t="s">
        <v>4203</v>
      </c>
      <c r="E3527">
        <v>10</v>
      </c>
      <c r="F3527" t="s">
        <v>4205</v>
      </c>
    </row>
    <row r="3528" spans="1:6">
      <c r="A3528">
        <v>1050</v>
      </c>
      <c r="B3528" t="s">
        <v>4198</v>
      </c>
      <c r="C3528">
        <v>8551</v>
      </c>
      <c r="D3528" t="s">
        <v>4203</v>
      </c>
      <c r="E3528">
        <v>11</v>
      </c>
      <c r="F3528" t="s">
        <v>4206</v>
      </c>
    </row>
    <row r="3529" spans="1:6">
      <c r="A3529">
        <v>1050</v>
      </c>
      <c r="B3529" t="s">
        <v>4198</v>
      </c>
      <c r="C3529">
        <v>8551</v>
      </c>
      <c r="D3529" t="s">
        <v>4203</v>
      </c>
      <c r="E3529">
        <v>15</v>
      </c>
      <c r="F3529" t="s">
        <v>4207</v>
      </c>
    </row>
    <row r="3530" spans="1:6">
      <c r="A3530">
        <v>1050</v>
      </c>
      <c r="B3530" t="s">
        <v>4198</v>
      </c>
      <c r="C3530">
        <v>8551</v>
      </c>
      <c r="D3530" t="s">
        <v>4203</v>
      </c>
      <c r="E3530">
        <v>16</v>
      </c>
      <c r="F3530" t="s">
        <v>4208</v>
      </c>
    </row>
    <row r="3531" spans="1:6">
      <c r="A3531">
        <v>1050</v>
      </c>
      <c r="B3531" t="s">
        <v>4198</v>
      </c>
      <c r="C3531">
        <v>8551</v>
      </c>
      <c r="D3531" t="s">
        <v>4203</v>
      </c>
      <c r="E3531">
        <v>20</v>
      </c>
      <c r="F3531" t="s">
        <v>4209</v>
      </c>
    </row>
    <row r="3532" spans="1:6">
      <c r="A3532">
        <v>1050</v>
      </c>
      <c r="B3532" t="s">
        <v>4198</v>
      </c>
      <c r="C3532">
        <v>8551</v>
      </c>
      <c r="D3532" t="s">
        <v>4203</v>
      </c>
      <c r="E3532">
        <v>21</v>
      </c>
      <c r="F3532" t="s">
        <v>4210</v>
      </c>
    </row>
    <row r="3533" spans="1:6">
      <c r="A3533">
        <v>1050</v>
      </c>
      <c r="B3533" t="s">
        <v>4198</v>
      </c>
      <c r="C3533">
        <v>8551</v>
      </c>
      <c r="D3533" t="s">
        <v>4203</v>
      </c>
      <c r="E3533">
        <v>25</v>
      </c>
      <c r="F3533" t="s">
        <v>4211</v>
      </c>
    </row>
    <row r="3534" spans="1:6">
      <c r="A3534">
        <v>1050</v>
      </c>
      <c r="B3534" t="s">
        <v>4198</v>
      </c>
      <c r="C3534">
        <v>8551</v>
      </c>
      <c r="D3534" t="s">
        <v>4203</v>
      </c>
      <c r="E3534">
        <v>30</v>
      </c>
      <c r="F3534" t="s">
        <v>4212</v>
      </c>
    </row>
    <row r="3535" spans="1:6">
      <c r="A3535">
        <v>1050</v>
      </c>
      <c r="B3535" t="s">
        <v>4198</v>
      </c>
      <c r="C3535">
        <v>8551</v>
      </c>
      <c r="D3535" t="s">
        <v>4203</v>
      </c>
      <c r="E3535">
        <v>31</v>
      </c>
      <c r="F3535" t="s">
        <v>4213</v>
      </c>
    </row>
    <row r="3536" spans="1:6">
      <c r="A3536">
        <v>1050</v>
      </c>
      <c r="B3536" t="s">
        <v>4198</v>
      </c>
      <c r="C3536">
        <v>8551</v>
      </c>
      <c r="D3536" t="s">
        <v>4203</v>
      </c>
      <c r="E3536">
        <v>35</v>
      </c>
      <c r="F3536" t="s">
        <v>4214</v>
      </c>
    </row>
    <row r="3537" spans="1:6">
      <c r="A3537">
        <v>1050</v>
      </c>
      <c r="B3537" t="s">
        <v>4198</v>
      </c>
      <c r="C3537">
        <v>8551</v>
      </c>
      <c r="D3537" t="s">
        <v>4203</v>
      </c>
      <c r="E3537">
        <v>40</v>
      </c>
      <c r="F3537" t="s">
        <v>4215</v>
      </c>
    </row>
    <row r="3538" spans="1:6">
      <c r="A3538">
        <v>1050</v>
      </c>
      <c r="B3538" t="s">
        <v>4198</v>
      </c>
      <c r="C3538">
        <v>8551</v>
      </c>
      <c r="D3538" t="s">
        <v>4203</v>
      </c>
      <c r="E3538">
        <v>45</v>
      </c>
      <c r="F3538" t="s">
        <v>4216</v>
      </c>
    </row>
    <row r="3539" spans="1:6">
      <c r="A3539">
        <v>1050</v>
      </c>
      <c r="B3539" t="s">
        <v>4198</v>
      </c>
      <c r="C3539">
        <v>8551</v>
      </c>
      <c r="D3539" t="s">
        <v>4203</v>
      </c>
      <c r="E3539">
        <v>50</v>
      </c>
      <c r="F3539" t="s">
        <v>4217</v>
      </c>
    </row>
    <row r="3540" spans="1:6">
      <c r="A3540">
        <v>1050</v>
      </c>
      <c r="B3540" t="s">
        <v>4198</v>
      </c>
      <c r="C3540">
        <v>8551</v>
      </c>
      <c r="D3540" t="s">
        <v>4203</v>
      </c>
      <c r="E3540">
        <v>51</v>
      </c>
      <c r="F3540" t="s">
        <v>4218</v>
      </c>
    </row>
    <row r="3541" spans="1:6">
      <c r="A3541">
        <v>1050</v>
      </c>
      <c r="B3541" t="s">
        <v>4198</v>
      </c>
      <c r="C3541">
        <v>8551</v>
      </c>
      <c r="D3541" t="s">
        <v>4203</v>
      </c>
      <c r="E3541">
        <v>55</v>
      </c>
      <c r="F3541" t="s">
        <v>4219</v>
      </c>
    </row>
    <row r="3542" spans="1:6">
      <c r="A3542">
        <v>1051</v>
      </c>
      <c r="B3542" t="s">
        <v>4220</v>
      </c>
      <c r="C3542">
        <v>1051</v>
      </c>
      <c r="D3542" t="s">
        <v>4220</v>
      </c>
      <c r="E3542">
        <v>10</v>
      </c>
      <c r="F3542" t="s">
        <v>4220</v>
      </c>
    </row>
    <row r="3543" spans="1:6">
      <c r="A3543">
        <v>1053</v>
      </c>
      <c r="B3543" t="s">
        <v>4221</v>
      </c>
      <c r="C3543">
        <v>5</v>
      </c>
      <c r="D3543" t="s">
        <v>4222</v>
      </c>
      <c r="E3543">
        <v>1</v>
      </c>
      <c r="F3543" t="s">
        <v>4222</v>
      </c>
    </row>
    <row r="3544" spans="1:6">
      <c r="A3544">
        <v>1053</v>
      </c>
      <c r="B3544" t="s">
        <v>4221</v>
      </c>
      <c r="C3544">
        <v>1053</v>
      </c>
      <c r="D3544" t="s">
        <v>4221</v>
      </c>
      <c r="E3544">
        <v>10</v>
      </c>
      <c r="F3544" t="s">
        <v>4221</v>
      </c>
    </row>
    <row r="3545" spans="1:6">
      <c r="A3545">
        <v>1054</v>
      </c>
      <c r="B3545" t="s">
        <v>4223</v>
      </c>
      <c r="C3545">
        <v>1054</v>
      </c>
      <c r="D3545" t="s">
        <v>4224</v>
      </c>
      <c r="E3545">
        <v>10</v>
      </c>
      <c r="F3545" t="s">
        <v>4224</v>
      </c>
    </row>
    <row r="3546" spans="1:6">
      <c r="A3546">
        <v>1055</v>
      </c>
      <c r="B3546" t="s">
        <v>4225</v>
      </c>
      <c r="C3546">
        <v>1010</v>
      </c>
      <c r="D3546" t="s">
        <v>4225</v>
      </c>
      <c r="E3546">
        <v>10</v>
      </c>
      <c r="F3546" t="s">
        <v>4225</v>
      </c>
    </row>
    <row r="3547" spans="1:6">
      <c r="A3547">
        <v>1061</v>
      </c>
      <c r="B3547" t="s">
        <v>4226</v>
      </c>
      <c r="C3547">
        <v>1061</v>
      </c>
      <c r="D3547" t="s">
        <v>4227</v>
      </c>
      <c r="E3547">
        <v>10</v>
      </c>
      <c r="F3547" t="s">
        <v>4227</v>
      </c>
    </row>
    <row r="3548" spans="1:6">
      <c r="A3548">
        <v>1062</v>
      </c>
      <c r="B3548" t="s">
        <v>4228</v>
      </c>
      <c r="C3548">
        <v>1062</v>
      </c>
      <c r="D3548" t="s">
        <v>4228</v>
      </c>
      <c r="E3548">
        <v>10</v>
      </c>
      <c r="F3548" t="s">
        <v>4228</v>
      </c>
    </row>
    <row r="3549" spans="1:6">
      <c r="A3549">
        <v>1063</v>
      </c>
      <c r="B3549" t="s">
        <v>4229</v>
      </c>
      <c r="C3549">
        <v>1063</v>
      </c>
      <c r="D3549" t="s">
        <v>4230</v>
      </c>
      <c r="E3549">
        <v>10</v>
      </c>
      <c r="F3549" t="s">
        <v>4231</v>
      </c>
    </row>
    <row r="3550" spans="1:6">
      <c r="A3550">
        <v>1064</v>
      </c>
      <c r="B3550" t="s">
        <v>4232</v>
      </c>
      <c r="C3550">
        <v>1064</v>
      </c>
      <c r="D3550" t="s">
        <v>4233</v>
      </c>
      <c r="E3550">
        <v>10</v>
      </c>
      <c r="F3550" t="s">
        <v>4234</v>
      </c>
    </row>
    <row r="3551" spans="1:6">
      <c r="A3551">
        <v>1064</v>
      </c>
      <c r="B3551" t="s">
        <v>4232</v>
      </c>
      <c r="C3551">
        <v>1064</v>
      </c>
      <c r="D3551" t="s">
        <v>4233</v>
      </c>
      <c r="E3551">
        <v>20</v>
      </c>
      <c r="F3551" t="s">
        <v>4235</v>
      </c>
    </row>
    <row r="3552" spans="1:6">
      <c r="A3552">
        <v>1065</v>
      </c>
      <c r="B3552" t="s">
        <v>4236</v>
      </c>
      <c r="C3552">
        <v>1065</v>
      </c>
      <c r="D3552" t="s">
        <v>4236</v>
      </c>
      <c r="E3552">
        <v>10</v>
      </c>
      <c r="F3552" t="s">
        <v>4236</v>
      </c>
    </row>
    <row r="3553" spans="1:6">
      <c r="A3553">
        <v>1066</v>
      </c>
      <c r="B3553" t="s">
        <v>4237</v>
      </c>
      <c r="C3553">
        <v>1066</v>
      </c>
      <c r="D3553" t="s">
        <v>4237</v>
      </c>
      <c r="E3553">
        <v>10</v>
      </c>
      <c r="F3553" t="s">
        <v>4237</v>
      </c>
    </row>
    <row r="3554" spans="1:6">
      <c r="A3554">
        <v>1068</v>
      </c>
      <c r="B3554" t="s">
        <v>4238</v>
      </c>
      <c r="C3554">
        <v>1068</v>
      </c>
      <c r="D3554" t="s">
        <v>4238</v>
      </c>
      <c r="E3554">
        <v>10</v>
      </c>
      <c r="F3554" t="s">
        <v>4238</v>
      </c>
    </row>
    <row r="3555" spans="1:6">
      <c r="A3555">
        <v>1069</v>
      </c>
      <c r="B3555" t="s">
        <v>4239</v>
      </c>
      <c r="C3555">
        <v>1069</v>
      </c>
      <c r="D3555" t="s">
        <v>4239</v>
      </c>
      <c r="E3555">
        <v>10</v>
      </c>
      <c r="F3555" t="s">
        <v>4239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BB103"/>
  <sheetViews>
    <sheetView showWhiteSpace="0" zoomScale="78" zoomScaleNormal="78" zoomScalePageLayoutView="70" workbookViewId="0">
      <selection activeCell="K72" sqref="K72:L72"/>
    </sheetView>
  </sheetViews>
  <sheetFormatPr defaultColWidth="6.7109375" defaultRowHeight="15"/>
  <cols>
    <col min="1" max="1" width="0.5703125" style="1" customWidth="1"/>
    <col min="2" max="2" width="20.28515625" style="1" customWidth="1"/>
    <col min="3" max="3" width="18.42578125" style="1" customWidth="1"/>
    <col min="4" max="4" width="9.140625" style="1" customWidth="1"/>
    <col min="5" max="5" width="9.5703125" style="1" customWidth="1"/>
    <col min="6" max="6" width="7.7109375" style="1" customWidth="1"/>
    <col min="7" max="7" width="8.28515625" style="1" customWidth="1"/>
    <col min="8" max="8" width="10.140625" style="1" customWidth="1"/>
    <col min="9" max="9" width="10.5703125" style="1" customWidth="1"/>
    <col min="10" max="10" width="7.7109375" style="1" customWidth="1"/>
    <col min="11" max="11" width="9.28515625" style="1" customWidth="1"/>
    <col min="12" max="12" width="8.28515625" style="1" customWidth="1"/>
    <col min="13" max="13" width="13" style="1" customWidth="1"/>
    <col min="14" max="14" width="10.28515625" style="1" customWidth="1"/>
    <col min="15" max="15" width="13" style="1" customWidth="1"/>
    <col min="16" max="16" width="7" style="1" customWidth="1"/>
    <col min="17" max="17" width="8.140625" style="1" customWidth="1"/>
    <col min="18" max="18" width="7.85546875" style="1" customWidth="1"/>
    <col min="19" max="20" width="12.85546875" style="1" customWidth="1"/>
    <col min="21" max="21" width="10.28515625" style="1" customWidth="1"/>
    <col min="22" max="22" width="7.85546875" style="1" customWidth="1"/>
    <col min="23" max="23" width="11" style="1" customWidth="1"/>
    <col min="24" max="26" width="13" style="1" customWidth="1"/>
    <col min="27" max="29" width="9.7109375" style="1" hidden="1" customWidth="1"/>
    <col min="30" max="31" width="9.5703125" style="1" hidden="1" customWidth="1"/>
    <col min="32" max="32" width="12.42578125" style="1" hidden="1" customWidth="1"/>
    <col min="33" max="42" width="6.7109375" style="1" customWidth="1"/>
    <col min="43" max="43" width="20.7109375" style="1" hidden="1" customWidth="1"/>
    <col min="44" max="44" width="9.5703125" style="1" hidden="1" customWidth="1"/>
    <col min="45" max="45" width="15.5703125" style="1" hidden="1" customWidth="1"/>
    <col min="46" max="46" width="30.85546875" style="1" hidden="1" customWidth="1"/>
    <col min="47" max="49" width="6.7109375" style="1" hidden="1" customWidth="1"/>
    <col min="50" max="50" width="6.7109375" style="1" customWidth="1"/>
    <col min="51" max="16384" width="6.7109375" style="1"/>
  </cols>
  <sheetData>
    <row r="1" spans="2:48" ht="2.25" customHeight="1" thickBot="1"/>
    <row r="2" spans="2:48" ht="22.9" customHeight="1">
      <c r="B2" s="93"/>
      <c r="C2" s="94"/>
      <c r="D2" s="94"/>
      <c r="E2" s="94"/>
      <c r="F2" s="94"/>
      <c r="G2" s="94"/>
      <c r="H2" s="1271" t="s">
        <v>0</v>
      </c>
      <c r="I2" s="1271"/>
      <c r="J2" s="1271"/>
      <c r="K2" s="1271"/>
      <c r="L2" s="1271"/>
      <c r="M2" s="1271"/>
      <c r="N2" s="1271"/>
      <c r="O2" s="1271"/>
      <c r="P2" s="1271"/>
      <c r="Q2" s="1271"/>
      <c r="R2" s="2"/>
      <c r="S2" s="2"/>
      <c r="T2" s="2"/>
      <c r="U2" s="2"/>
      <c r="V2" s="2"/>
      <c r="W2" s="2"/>
    </row>
    <row r="3" spans="2:48" ht="15.75" customHeight="1">
      <c r="B3" s="95"/>
      <c r="C3" s="96"/>
      <c r="D3" s="96"/>
      <c r="E3" s="96"/>
      <c r="F3" s="96"/>
      <c r="G3" s="96"/>
      <c r="H3" s="1272"/>
      <c r="I3" s="1272"/>
      <c r="J3" s="1272"/>
      <c r="K3" s="1272"/>
      <c r="L3" s="1272"/>
      <c r="M3" s="1272"/>
      <c r="N3" s="1272"/>
      <c r="O3" s="1272"/>
      <c r="P3" s="1272"/>
      <c r="Q3" s="1272"/>
      <c r="R3" s="1068" t="str">
        <f>'Warehouse New Item'!R3</f>
        <v>Version 6/7/23</v>
      </c>
      <c r="S3" s="98"/>
      <c r="T3" s="98"/>
      <c r="U3" s="1273"/>
      <c r="V3" s="1273"/>
    </row>
    <row r="4" spans="2:48" ht="15" customHeight="1">
      <c r="B4" s="95"/>
      <c r="C4" s="96"/>
      <c r="D4" s="96"/>
      <c r="E4" s="99"/>
      <c r="F4" s="96"/>
      <c r="G4" s="96"/>
      <c r="H4" s="1272"/>
      <c r="I4" s="1272"/>
      <c r="J4" s="1272"/>
      <c r="K4" s="1272"/>
      <c r="L4" s="1272"/>
      <c r="M4" s="1272"/>
      <c r="N4" s="1272"/>
      <c r="O4" s="1272"/>
      <c r="P4" s="1272"/>
      <c r="Q4" s="1272"/>
    </row>
    <row r="5" spans="2:48" ht="15" customHeight="1">
      <c r="B5" s="95"/>
      <c r="C5" s="96"/>
      <c r="D5" s="96"/>
      <c r="E5" s="96"/>
      <c r="F5" s="96"/>
      <c r="G5" s="96"/>
      <c r="H5" s="1272"/>
      <c r="I5" s="1272"/>
      <c r="J5" s="1272"/>
      <c r="K5" s="1272"/>
      <c r="L5" s="1272"/>
      <c r="M5" s="1272"/>
      <c r="N5" s="1272"/>
      <c r="O5" s="1272"/>
      <c r="P5" s="1272"/>
      <c r="Q5" s="1272"/>
    </row>
    <row r="6" spans="2:48" ht="13.9" customHeight="1" thickBot="1">
      <c r="B6" s="95"/>
      <c r="C6" s="96"/>
      <c r="D6" s="96"/>
      <c r="E6" s="96"/>
      <c r="F6" s="96"/>
      <c r="G6" s="96"/>
    </row>
    <row r="7" spans="2:48" ht="13.9" customHeight="1" thickBot="1">
      <c r="B7" s="573" t="s">
        <v>7</v>
      </c>
      <c r="C7" s="1216">
        <f>IFERROR('Warehouse New Item'!C7:G7,"")</f>
        <v>0</v>
      </c>
      <c r="D7" s="1217"/>
      <c r="E7" s="1217"/>
      <c r="F7" s="1217"/>
      <c r="G7" s="1265"/>
      <c r="H7" s="1267" t="s">
        <v>3</v>
      </c>
      <c r="I7" s="1267"/>
      <c r="J7" s="1268"/>
      <c r="K7" s="1268"/>
      <c r="L7" s="1268"/>
      <c r="M7" s="1274" t="s">
        <v>1</v>
      </c>
      <c r="N7" s="1275"/>
      <c r="O7" s="1275"/>
      <c r="P7" s="1275"/>
      <c r="Q7" s="1276"/>
      <c r="R7" s="1277"/>
      <c r="S7" s="1277"/>
      <c r="T7" s="1278" t="s">
        <v>2</v>
      </c>
      <c r="U7" s="1278"/>
      <c r="V7" s="1278"/>
      <c r="W7" s="1279"/>
    </row>
    <row r="8" spans="2:48" ht="16.5" customHeight="1">
      <c r="B8" s="573" t="s">
        <v>11</v>
      </c>
      <c r="C8" s="574">
        <f>IFERROR('Warehouse New Item'!C8,"")</f>
        <v>0</v>
      </c>
      <c r="D8" s="573" t="s">
        <v>13</v>
      </c>
      <c r="E8" s="1216">
        <f>'Warehouse New Item'!E8:G8</f>
        <v>0</v>
      </c>
      <c r="F8" s="1217"/>
      <c r="G8" s="1265"/>
      <c r="H8" s="1267"/>
      <c r="I8" s="1267"/>
      <c r="J8" s="1268"/>
      <c r="K8" s="1268"/>
      <c r="L8" s="1268"/>
      <c r="M8" s="1280" t="s">
        <v>5</v>
      </c>
      <c r="N8" s="1281"/>
      <c r="O8" s="1281"/>
      <c r="P8" s="1281"/>
      <c r="Q8" s="1282"/>
      <c r="R8" s="1252">
        <f>R7-72</f>
        <v>-72</v>
      </c>
      <c r="S8" s="1283"/>
      <c r="T8" s="1254"/>
      <c r="U8" s="1255"/>
      <c r="V8" s="1255"/>
      <c r="W8" s="1256"/>
      <c r="X8" s="98"/>
      <c r="Y8" s="98"/>
      <c r="Z8" s="98"/>
      <c r="AA8" s="98"/>
      <c r="AB8" s="98"/>
    </row>
    <row r="9" spans="2:48" ht="17.25" customHeight="1">
      <c r="B9" s="573" t="s">
        <v>15</v>
      </c>
      <c r="C9" s="1216">
        <f>'Warehouse New Item'!C9:G9</f>
        <v>0</v>
      </c>
      <c r="D9" s="1217"/>
      <c r="E9" s="1217"/>
      <c r="F9" s="1217"/>
      <c r="G9" s="1265"/>
      <c r="H9" s="1267" t="s">
        <v>8</v>
      </c>
      <c r="I9" s="1267"/>
      <c r="J9" s="1268"/>
      <c r="K9" s="1268"/>
      <c r="L9" s="1268"/>
      <c r="M9" s="1266" t="s">
        <v>6</v>
      </c>
      <c r="N9" s="1214"/>
      <c r="O9" s="1214"/>
      <c r="P9" s="1214"/>
      <c r="Q9" s="1215"/>
      <c r="R9" s="1263">
        <f>R7-67</f>
        <v>-67</v>
      </c>
      <c r="S9" s="1264"/>
      <c r="T9" s="1257"/>
      <c r="U9" s="1258"/>
      <c r="V9" s="1258"/>
      <c r="W9" s="1259"/>
      <c r="X9" s="119"/>
      <c r="Y9" s="119"/>
      <c r="Z9" s="118"/>
      <c r="AA9" s="98"/>
      <c r="AB9" s="98" t="s">
        <v>4240</v>
      </c>
    </row>
    <row r="10" spans="2:48" ht="19.5" customHeight="1">
      <c r="B10" s="573" t="s">
        <v>19</v>
      </c>
      <c r="C10" s="1216">
        <f>'Warehouse New Item'!C10:G10</f>
        <v>0</v>
      </c>
      <c r="D10" s="1217"/>
      <c r="E10" s="1217"/>
      <c r="F10" s="1217"/>
      <c r="G10" s="1265"/>
      <c r="H10" s="1267"/>
      <c r="I10" s="1267"/>
      <c r="J10" s="1268"/>
      <c r="K10" s="1268"/>
      <c r="L10" s="1268"/>
      <c r="M10" s="1266" t="s">
        <v>10</v>
      </c>
      <c r="N10" s="1214"/>
      <c r="O10" s="1214"/>
      <c r="P10" s="1214"/>
      <c r="Q10" s="1215"/>
      <c r="R10" s="1263">
        <f>R7-60</f>
        <v>-60</v>
      </c>
      <c r="S10" s="1264"/>
      <c r="T10" s="1257"/>
      <c r="U10" s="1258"/>
      <c r="V10" s="1258"/>
      <c r="W10" s="1259"/>
      <c r="X10" s="1270"/>
      <c r="Y10" s="1270"/>
      <c r="Z10" s="1270"/>
      <c r="AA10" s="98"/>
      <c r="AB10" s="98"/>
    </row>
    <row r="11" spans="2:48" ht="30" customHeight="1">
      <c r="B11" s="573" t="s">
        <v>22</v>
      </c>
      <c r="C11" s="574">
        <f>'Warehouse New Item'!C11</f>
        <v>0</v>
      </c>
      <c r="D11" s="573" t="s">
        <v>23</v>
      </c>
      <c r="E11" s="575">
        <f>'Warehouse New Item'!E11</f>
        <v>0</v>
      </c>
      <c r="F11" s="573" t="s">
        <v>24</v>
      </c>
      <c r="G11" s="575">
        <f>'Warehouse New Item'!G11</f>
        <v>0</v>
      </c>
      <c r="H11" s="1238" t="s">
        <v>16</v>
      </c>
      <c r="I11" s="1239"/>
      <c r="J11" s="1229"/>
      <c r="K11" s="1230"/>
      <c r="L11" s="1231"/>
      <c r="M11" s="1214" t="s">
        <v>14</v>
      </c>
      <c r="N11" s="1214"/>
      <c r="O11" s="1214"/>
      <c r="P11" s="1214"/>
      <c r="Q11" s="1215"/>
      <c r="R11" s="1263">
        <f>R7-28</f>
        <v>-28</v>
      </c>
      <c r="S11" s="1269"/>
      <c r="T11" s="1257"/>
      <c r="U11" s="1258"/>
      <c r="V11" s="1258"/>
      <c r="W11" s="1259"/>
      <c r="AA11" s="120"/>
      <c r="AB11" s="97"/>
      <c r="AC11" s="98"/>
      <c r="AD11" s="121"/>
      <c r="AE11" s="98"/>
      <c r="AF11" s="98"/>
    </row>
    <row r="12" spans="2:48" ht="15.6" customHeight="1">
      <c r="B12" s="573" t="s">
        <v>25</v>
      </c>
      <c r="C12" s="1216" t="str">
        <f>'Warehouse New Item'!C12:G12</f>
        <v xml:space="preserve"> </v>
      </c>
      <c r="D12" s="1217"/>
      <c r="E12" s="1217"/>
      <c r="F12" s="1217"/>
      <c r="G12" s="1217"/>
      <c r="H12" s="1240"/>
      <c r="I12" s="1241"/>
      <c r="J12" s="1232"/>
      <c r="K12" s="1233"/>
      <c r="L12" s="1234"/>
      <c r="M12" s="1244" t="s">
        <v>18</v>
      </c>
      <c r="N12" s="1245"/>
      <c r="O12" s="1245"/>
      <c r="P12" s="1245"/>
      <c r="Q12" s="1246"/>
      <c r="R12" s="1250">
        <f>R7-15</f>
        <v>-15</v>
      </c>
      <c r="S12" s="1251"/>
      <c r="T12" s="1257"/>
      <c r="U12" s="1258"/>
      <c r="V12" s="1258"/>
      <c r="W12" s="1259"/>
      <c r="Z12" s="101"/>
      <c r="AE12" s="120"/>
      <c r="AF12" s="97"/>
      <c r="AG12" s="98"/>
      <c r="AH12" s="121"/>
      <c r="AI12" s="98"/>
      <c r="AJ12" s="98"/>
    </row>
    <row r="13" spans="2:48" ht="15" customHeight="1">
      <c r="B13" s="573" t="s">
        <v>26</v>
      </c>
      <c r="C13" s="1227" t="s">
        <v>12</v>
      </c>
      <c r="D13" s="1228"/>
      <c r="E13" s="1228"/>
      <c r="F13" s="1228"/>
      <c r="G13" s="1228"/>
      <c r="H13" s="1242"/>
      <c r="I13" s="1243"/>
      <c r="J13" s="1235"/>
      <c r="K13" s="1236"/>
      <c r="L13" s="1237"/>
      <c r="M13" s="1247"/>
      <c r="N13" s="1248"/>
      <c r="O13" s="1248"/>
      <c r="P13" s="1248"/>
      <c r="Q13" s="1249"/>
      <c r="R13" s="1252"/>
      <c r="S13" s="1253"/>
      <c r="T13" s="1260"/>
      <c r="U13" s="1261"/>
      <c r="V13" s="1261"/>
      <c r="W13" s="1262"/>
      <c r="X13" s="101"/>
      <c r="Y13" s="101"/>
      <c r="AQ13" s="8" t="s">
        <v>4241</v>
      </c>
      <c r="AR13" s="8">
        <v>9716</v>
      </c>
      <c r="AS13" s="4"/>
      <c r="AU13" s="237" t="s">
        <v>4242</v>
      </c>
      <c r="AV13" s="238" t="s">
        <v>4243</v>
      </c>
    </row>
    <row r="14" spans="2:48" ht="15" customHeight="1" thickBot="1">
      <c r="B14" s="1224" t="s">
        <v>28</v>
      </c>
      <c r="C14" s="1225"/>
      <c r="D14" s="1225"/>
      <c r="E14" s="1225"/>
      <c r="F14" s="1225"/>
      <c r="G14" s="1225"/>
      <c r="H14" s="1225"/>
      <c r="I14" s="1225"/>
      <c r="J14" s="1225"/>
      <c r="K14" s="1225"/>
      <c r="L14" s="1225"/>
      <c r="M14" s="1225"/>
      <c r="N14" s="1225"/>
      <c r="O14" s="1225"/>
      <c r="P14" s="1225"/>
      <c r="Q14" s="1225"/>
      <c r="R14" s="1226"/>
      <c r="S14" s="1218" t="s">
        <v>21</v>
      </c>
      <c r="T14" s="1219"/>
      <c r="U14" s="1222"/>
      <c r="V14" s="14"/>
      <c r="W14" s="102"/>
      <c r="X14" s="99"/>
      <c r="Y14" s="99"/>
      <c r="AA14" s="1211" t="s">
        <v>4244</v>
      </c>
      <c r="AB14" s="1212"/>
      <c r="AC14" s="1212"/>
      <c r="AD14" s="1212"/>
      <c r="AE14" s="1212"/>
      <c r="AF14" s="1213"/>
      <c r="AQ14" s="8" t="s">
        <v>4245</v>
      </c>
      <c r="AR14" s="8">
        <v>2511</v>
      </c>
      <c r="AS14" s="4"/>
      <c r="AU14" s="237" t="s">
        <v>4246</v>
      </c>
      <c r="AV14" s="238" t="s">
        <v>4247</v>
      </c>
    </row>
    <row r="15" spans="2:48" ht="15.75" customHeight="1" thickBot="1">
      <c r="B15" s="48"/>
      <c r="C15" s="49"/>
      <c r="D15" s="388" t="s">
        <v>30</v>
      </c>
      <c r="E15" s="389"/>
      <c r="F15" s="81"/>
      <c r="G15" s="351" t="s">
        <v>4248</v>
      </c>
      <c r="H15" s="352"/>
      <c r="I15" s="84" t="s">
        <v>31</v>
      </c>
      <c r="J15" s="79"/>
      <c r="K15" s="76"/>
      <c r="L15" s="80" t="s">
        <v>32</v>
      </c>
      <c r="M15" s="15"/>
      <c r="N15" s="15"/>
      <c r="O15" s="72"/>
      <c r="P15" s="15"/>
      <c r="Q15" s="71"/>
      <c r="R15" s="71"/>
      <c r="S15" s="1220"/>
      <c r="T15" s="1221"/>
      <c r="U15" s="1223"/>
      <c r="V15" s="46"/>
      <c r="W15" s="85"/>
      <c r="X15" s="45"/>
      <c r="Y15" s="45"/>
      <c r="AA15" s="112" t="str">
        <f>D17</f>
        <v/>
      </c>
      <c r="AB15" s="2"/>
      <c r="AC15" s="3"/>
      <c r="AD15" s="112" t="str">
        <f>E17</f>
        <v/>
      </c>
      <c r="AE15" s="2"/>
      <c r="AF15" s="3"/>
      <c r="AQ15" s="8" t="s">
        <v>4249</v>
      </c>
      <c r="AR15" s="8">
        <v>717</v>
      </c>
      <c r="AS15" s="7"/>
      <c r="AU15" s="239" t="s">
        <v>4250</v>
      </c>
      <c r="AV15" s="240" t="s">
        <v>4251</v>
      </c>
    </row>
    <row r="16" spans="2:48" ht="15" customHeight="1" thickBot="1">
      <c r="B16" s="386" t="s">
        <v>33</v>
      </c>
      <c r="C16" s="387"/>
      <c r="D16" s="658"/>
      <c r="E16" s="657"/>
      <c r="F16" s="356" t="s">
        <v>34</v>
      </c>
      <c r="G16" s="357" t="s">
        <v>35</v>
      </c>
      <c r="H16" s="358" t="s">
        <v>36</v>
      </c>
      <c r="I16" s="109" t="s">
        <v>37</v>
      </c>
      <c r="J16" s="362" t="s">
        <v>38</v>
      </c>
      <c r="K16" s="162" t="s">
        <v>38</v>
      </c>
      <c r="L16" s="160" t="s">
        <v>38</v>
      </c>
      <c r="M16" s="363" t="s">
        <v>39</v>
      </c>
      <c r="N16" s="1199"/>
      <c r="O16" s="1200"/>
      <c r="P16" s="366" t="s">
        <v>40</v>
      </c>
      <c r="Q16" s="367" t="s">
        <v>41</v>
      </c>
      <c r="R16" s="368" t="s">
        <v>42</v>
      </c>
      <c r="S16" s="369" t="s">
        <v>43</v>
      </c>
      <c r="T16" s="370" t="s">
        <v>43</v>
      </c>
      <c r="U16" s="1201" t="s">
        <v>43</v>
      </c>
      <c r="V16" s="1202"/>
      <c r="W16" s="604" t="s">
        <v>44</v>
      </c>
      <c r="X16" s="1209" t="s">
        <v>4252</v>
      </c>
      <c r="Y16" s="1209"/>
      <c r="Z16" s="1210"/>
      <c r="AA16" s="1203" t="s">
        <v>4253</v>
      </c>
      <c r="AB16" s="1205" t="s">
        <v>4254</v>
      </c>
      <c r="AC16" s="1207" t="s">
        <v>4255</v>
      </c>
      <c r="AD16" s="1203" t="s">
        <v>4253</v>
      </c>
      <c r="AE16" s="1205" t="s">
        <v>4254</v>
      </c>
      <c r="AF16" s="1207" t="s">
        <v>4255</v>
      </c>
      <c r="AQ16" s="8" t="s">
        <v>4256</v>
      </c>
      <c r="AR16" s="8" t="s">
        <v>4257</v>
      </c>
      <c r="AS16" s="7"/>
      <c r="AT16" s="4"/>
      <c r="AU16" s="239" t="s">
        <v>4258</v>
      </c>
      <c r="AV16" s="240" t="s">
        <v>4259</v>
      </c>
    </row>
    <row r="17" spans="2:48" ht="13.5" customHeight="1" thickBot="1">
      <c r="B17" s="353" t="s">
        <v>45</v>
      </c>
      <c r="C17" s="354" t="s">
        <v>46</v>
      </c>
      <c r="D17" s="354" t="str">
        <f>IF(ISERROR(VLOOKUP(D16,Data!F$2:G$14,2,FALSE)),"",VLOOKUP(D16,Data!F$2:G$14,2,FALSE))</f>
        <v/>
      </c>
      <c r="E17" s="354" t="str">
        <f>IF(ISERROR(VLOOKUP(E16,Data!F$2:G$14,2,FALSE)),"",VLOOKUP(E16,Data!F$2:G$14,2,FALSE))</f>
        <v/>
      </c>
      <c r="F17" s="359" t="s">
        <v>48</v>
      </c>
      <c r="G17" s="360" t="s">
        <v>48</v>
      </c>
      <c r="H17" s="361" t="s">
        <v>49</v>
      </c>
      <c r="I17" s="125" t="s">
        <v>50</v>
      </c>
      <c r="J17" s="360" t="s">
        <v>48</v>
      </c>
      <c r="K17" s="163" t="s">
        <v>51</v>
      </c>
      <c r="L17" s="161" t="s">
        <v>51</v>
      </c>
      <c r="M17" s="364" t="s">
        <v>52</v>
      </c>
      <c r="N17" s="365"/>
      <c r="O17" s="365"/>
      <c r="P17" s="74" t="s">
        <v>48</v>
      </c>
      <c r="Q17" s="124"/>
      <c r="R17" s="86"/>
      <c r="S17" s="369" t="s">
        <v>4260</v>
      </c>
      <c r="T17" s="369" t="s">
        <v>4261</v>
      </c>
      <c r="U17" s="1201" t="s">
        <v>55</v>
      </c>
      <c r="V17" s="1202"/>
      <c r="W17" s="604" t="s">
        <v>56</v>
      </c>
      <c r="X17" s="609" t="s">
        <v>4262</v>
      </c>
      <c r="Y17" s="609" t="s">
        <v>4263</v>
      </c>
      <c r="Z17" s="609" t="s">
        <v>4264</v>
      </c>
      <c r="AA17" s="1204"/>
      <c r="AB17" s="1206"/>
      <c r="AC17" s="1208"/>
      <c r="AD17" s="1204"/>
      <c r="AE17" s="1206"/>
      <c r="AF17" s="1208"/>
      <c r="AQ17" s="8" t="s">
        <v>4265</v>
      </c>
      <c r="AR17" s="8">
        <v>99998</v>
      </c>
      <c r="AS17" s="7"/>
      <c r="AT17" s="4"/>
      <c r="AU17" s="241" t="s">
        <v>4266</v>
      </c>
      <c r="AV17" s="240" t="s">
        <v>4267</v>
      </c>
    </row>
    <row r="18" spans="2:48" s="17" customFormat="1" ht="21" customHeight="1" thickTop="1" thickBot="1">
      <c r="B18" s="135"/>
      <c r="C18" s="136"/>
      <c r="D18" s="130"/>
      <c r="E18" s="131"/>
      <c r="F18" s="129"/>
      <c r="G18" s="1088"/>
      <c r="H18" s="1089"/>
      <c r="I18" s="1094">
        <f>IF(OR($D$17=9706,$D$17=9716),AC18,IF(OR($E$17=9706,$E$17=9716),AF18,0))</f>
        <v>0</v>
      </c>
      <c r="J18" s="127"/>
      <c r="K18" s="1064">
        <f>IF(ISERROR(H18/G18),0,H18/G18)</f>
        <v>0</v>
      </c>
      <c r="L18" s="128">
        <f>IF(ISERROR(I18/G18),0,I18/G18)</f>
        <v>0</v>
      </c>
      <c r="M18" s="343"/>
      <c r="N18" s="344"/>
      <c r="O18" s="345"/>
      <c r="P18" s="110"/>
      <c r="Q18" s="158"/>
      <c r="R18" s="159"/>
      <c r="S18" s="111"/>
      <c r="T18" s="70"/>
      <c r="U18" s="1056"/>
      <c r="V18" s="1057"/>
      <c r="W18" s="605"/>
      <c r="X18" s="616" t="str">
        <f>IF(ISERROR((S18-K18)/S18),"",(S18-K18)/S18)</f>
        <v/>
      </c>
      <c r="Y18" s="616" t="str">
        <f>IF(ISERROR((T18-K18)/T18),"",(T18-K18)/T18)</f>
        <v/>
      </c>
      <c r="Z18" s="616" t="str">
        <f>IF(ISERROR((U18-K18)/U18),"",(U18-K18)/U18)</f>
        <v/>
      </c>
      <c r="AA18" s="113" t="str">
        <f>IF($AA$15=9706,Data!$I$5,IF($AA$15=9716,Data!$I$6,""))</f>
        <v/>
      </c>
      <c r="AB18" s="114" t="str">
        <f>IF($AA$15=9706,Data!$H$5,IF($AA$15=9716,Data!$H$6,""))</f>
        <v/>
      </c>
      <c r="AC18" s="115" t="e">
        <f>($H18+AA18)*(1+AB18)</f>
        <v>#VALUE!</v>
      </c>
      <c r="AD18" s="113" t="str">
        <f>IF($AD$15=9706,Data!$I$5,IF($AD$15=9716,Data!$I$6,""))</f>
        <v/>
      </c>
      <c r="AE18" s="114" t="str">
        <f>IF($AD$15=9706,Data!$H$5,IF($AD$15=9716,Data!$H$6,""))</f>
        <v/>
      </c>
      <c r="AF18" s="115" t="e">
        <f>($H18+AD18)*(1+AE18)</f>
        <v>#VALUE!</v>
      </c>
      <c r="AG18" s="1"/>
      <c r="AH18" s="1"/>
      <c r="AI18" s="1"/>
      <c r="AJ18" s="1"/>
      <c r="AQ18" s="27"/>
      <c r="AR18" s="27"/>
      <c r="AS18" s="18"/>
      <c r="AU18" s="242" t="s">
        <v>4268</v>
      </c>
      <c r="AV18" s="243" t="s">
        <v>4269</v>
      </c>
    </row>
    <row r="19" spans="2:48" s="17" customFormat="1" ht="21" customHeight="1" thickBot="1">
      <c r="B19" s="64"/>
      <c r="C19" s="137"/>
      <c r="D19" s="75"/>
      <c r="E19" s="132"/>
      <c r="F19" s="1087"/>
      <c r="G19" s="1092"/>
      <c r="H19" s="1093"/>
      <c r="I19" s="1095">
        <f>IF(OR($D$17=9706,$D$17=9716),AC19,IF(OR($E$17=9706,$E$17=9716),AF19,0))</f>
        <v>0</v>
      </c>
      <c r="J19" s="77"/>
      <c r="K19" s="1065">
        <f t="shared" ref="K19:K30" si="0">IF(ISERROR(H19/G19),0,H19/G19)</f>
        <v>0</v>
      </c>
      <c r="L19" s="123">
        <f t="shared" ref="L19:L30" si="1">IF(ISERROR(I19/G19),0,I19/G19)</f>
        <v>0</v>
      </c>
      <c r="M19" s="346"/>
      <c r="N19" s="347"/>
      <c r="O19" s="348"/>
      <c r="P19" s="110"/>
      <c r="Q19" s="158"/>
      <c r="R19" s="159"/>
      <c r="S19" s="111"/>
      <c r="T19" s="70"/>
      <c r="U19" s="1056"/>
      <c r="V19" s="1058"/>
      <c r="W19" s="606"/>
      <c r="X19" s="616" t="str">
        <f t="shared" ref="X19:X32" si="2">IF(ISERROR((S19-K19)/S19),"",(S19-K19)/S19)</f>
        <v/>
      </c>
      <c r="Y19" s="616" t="str">
        <f t="shared" ref="Y19:Y32" si="3">IF(ISERROR((T19-K19)/T19),"",(T19-K19)/T19)</f>
        <v/>
      </c>
      <c r="Z19" s="616" t="str">
        <f t="shared" ref="Z19:Z32" si="4">IF(ISERROR((U19-K19)/U19),"",(U19-K19)/U19)</f>
        <v/>
      </c>
      <c r="AA19" s="113" t="str">
        <f>IF($AA$15=9706,Data!$I$5,IF($AA$15=9716,Data!$I$6,""))</f>
        <v/>
      </c>
      <c r="AB19" s="114" t="str">
        <f>IF($AA$15=9706,Data!$H$5,IF($AA$15=9716,Data!$H$6,""))</f>
        <v/>
      </c>
      <c r="AC19" s="115" t="e">
        <f t="shared" ref="AC19:AC32" si="5">($H19+AA19)*(1+AB19)</f>
        <v>#VALUE!</v>
      </c>
      <c r="AD19" s="113" t="str">
        <f>IF($AD$15=9706,Data!$I$5,IF($AD$15=9716,Data!$I$6,""))</f>
        <v/>
      </c>
      <c r="AE19" s="114" t="str">
        <f>IF($AD$15=9706,Data!$H$5,IF($AD$15=9716,Data!$H$6,""))</f>
        <v/>
      </c>
      <c r="AF19" s="115" t="e">
        <f t="shared" ref="AF19:AF32" si="6">($H19+AD19)*(1+AE19)</f>
        <v>#VALUE!</v>
      </c>
      <c r="AG19" s="1"/>
      <c r="AH19" s="1"/>
      <c r="AI19" s="1"/>
      <c r="AJ19" s="1"/>
      <c r="AQ19" s="27"/>
      <c r="AR19" s="27"/>
      <c r="AS19" s="18"/>
      <c r="AU19" s="242" t="s">
        <v>4270</v>
      </c>
      <c r="AV19" s="243" t="s">
        <v>4271</v>
      </c>
    </row>
    <row r="20" spans="2:48" s="17" customFormat="1" ht="21" customHeight="1" thickBot="1">
      <c r="B20" s="64"/>
      <c r="C20" s="137"/>
      <c r="D20" s="75"/>
      <c r="E20" s="132"/>
      <c r="F20" s="1087"/>
      <c r="G20" s="1092"/>
      <c r="H20" s="1093"/>
      <c r="I20" s="123">
        <f t="shared" ref="I20:I30" si="7">IF(OR($D$17=9706,$D$17=9716),AC20,IF(OR($E$17=9706,$E$17=9716),AF20,0))</f>
        <v>0</v>
      </c>
      <c r="J20" s="78"/>
      <c r="K20" s="1065">
        <f t="shared" si="0"/>
        <v>0</v>
      </c>
      <c r="L20" s="123">
        <f t="shared" si="1"/>
        <v>0</v>
      </c>
      <c r="M20" s="346"/>
      <c r="N20" s="347"/>
      <c r="O20" s="348"/>
      <c r="P20" s="110"/>
      <c r="Q20" s="158"/>
      <c r="R20" s="159"/>
      <c r="S20" s="111"/>
      <c r="T20" s="70"/>
      <c r="U20" s="1056"/>
      <c r="V20" s="1058"/>
      <c r="W20" s="606"/>
      <c r="X20" s="616" t="str">
        <f t="shared" si="2"/>
        <v/>
      </c>
      <c r="Y20" s="616" t="str">
        <f t="shared" si="3"/>
        <v/>
      </c>
      <c r="Z20" s="616" t="str">
        <f t="shared" si="4"/>
        <v/>
      </c>
      <c r="AA20" s="113" t="str">
        <f>IF($AA$15=9706,Data!$I$5,IF($AA$15=9716,Data!$I$6,""))</f>
        <v/>
      </c>
      <c r="AB20" s="114" t="str">
        <f>IF($AA$15=9706,Data!$H$5,IF($AA$15=9716,Data!$H$6,""))</f>
        <v/>
      </c>
      <c r="AC20" s="115" t="e">
        <f t="shared" si="5"/>
        <v>#VALUE!</v>
      </c>
      <c r="AD20" s="113" t="str">
        <f>IF($AD$15=9706,Data!$I$5,IF($AD$15=9716,Data!$I$6,""))</f>
        <v/>
      </c>
      <c r="AE20" s="114" t="str">
        <f>IF($AD$15=9706,Data!$H$5,IF($AD$15=9716,Data!$H$6,""))</f>
        <v/>
      </c>
      <c r="AF20" s="115" t="e">
        <f t="shared" si="6"/>
        <v>#VALUE!</v>
      </c>
      <c r="AG20" s="1"/>
      <c r="AH20" s="1"/>
      <c r="AI20" s="1"/>
      <c r="AJ20" s="1"/>
      <c r="AQ20" s="27"/>
      <c r="AR20" s="27"/>
      <c r="AS20" s="18"/>
      <c r="AU20" s="242" t="s">
        <v>4272</v>
      </c>
      <c r="AV20" s="243" t="s">
        <v>4273</v>
      </c>
    </row>
    <row r="21" spans="2:48" s="17" customFormat="1" ht="21" customHeight="1" thickBot="1">
      <c r="B21" s="64"/>
      <c r="C21" s="137"/>
      <c r="D21" s="75"/>
      <c r="E21" s="132"/>
      <c r="F21" s="1087"/>
      <c r="G21" s="1092"/>
      <c r="H21" s="1093"/>
      <c r="I21" s="123">
        <f t="shared" si="7"/>
        <v>0</v>
      </c>
      <c r="J21" s="78"/>
      <c r="K21" s="1065">
        <f t="shared" si="0"/>
        <v>0</v>
      </c>
      <c r="L21" s="123">
        <f t="shared" si="1"/>
        <v>0</v>
      </c>
      <c r="M21" s="346"/>
      <c r="N21" s="347"/>
      <c r="O21" s="348"/>
      <c r="P21" s="110"/>
      <c r="Q21" s="158"/>
      <c r="R21" s="159"/>
      <c r="S21" s="111"/>
      <c r="T21" s="70"/>
      <c r="U21" s="1056"/>
      <c r="V21" s="1058"/>
      <c r="W21" s="606"/>
      <c r="X21" s="616" t="str">
        <f t="shared" si="2"/>
        <v/>
      </c>
      <c r="Y21" s="616" t="str">
        <f t="shared" si="3"/>
        <v/>
      </c>
      <c r="Z21" s="616" t="str">
        <f t="shared" si="4"/>
        <v/>
      </c>
      <c r="AA21" s="113" t="str">
        <f>IF($AA$15=9706,Data!$I$5,IF($AA$15=9716,Data!$I$6,""))</f>
        <v/>
      </c>
      <c r="AB21" s="114" t="str">
        <f>IF($AA$15=9706,Data!$H$5,IF($AA$15=9716,Data!$H$6,""))</f>
        <v/>
      </c>
      <c r="AC21" s="115" t="e">
        <f t="shared" si="5"/>
        <v>#VALUE!</v>
      </c>
      <c r="AD21" s="113" t="str">
        <f>IF($AD$15=9706,Data!$I$5,IF($AD$15=9716,Data!$I$6,""))</f>
        <v/>
      </c>
      <c r="AE21" s="114" t="str">
        <f>IF($AD$15=9706,Data!$H$5,IF($AD$15=9716,Data!$H$6,""))</f>
        <v/>
      </c>
      <c r="AF21" s="115" t="e">
        <f t="shared" si="6"/>
        <v>#VALUE!</v>
      </c>
      <c r="AQ21" s="27"/>
      <c r="AR21" s="27"/>
      <c r="AS21" s="18"/>
      <c r="AU21" s="242" t="s">
        <v>4274</v>
      </c>
      <c r="AV21" s="243" t="s">
        <v>4275</v>
      </c>
    </row>
    <row r="22" spans="2:48" s="17" customFormat="1" ht="21" customHeight="1" thickBot="1">
      <c r="B22" s="64"/>
      <c r="C22" s="137"/>
      <c r="D22" s="75"/>
      <c r="E22" s="132"/>
      <c r="F22" s="1087"/>
      <c r="G22" s="1092"/>
      <c r="H22" s="1093"/>
      <c r="I22" s="123">
        <f t="shared" si="7"/>
        <v>0</v>
      </c>
      <c r="J22" s="78"/>
      <c r="K22" s="1065">
        <f t="shared" si="0"/>
        <v>0</v>
      </c>
      <c r="L22" s="123">
        <f t="shared" si="1"/>
        <v>0</v>
      </c>
      <c r="M22" s="346"/>
      <c r="N22" s="347"/>
      <c r="O22" s="348"/>
      <c r="P22" s="110"/>
      <c r="Q22" s="158"/>
      <c r="R22" s="159"/>
      <c r="S22" s="111"/>
      <c r="T22" s="70"/>
      <c r="U22" s="1056"/>
      <c r="V22" s="1058"/>
      <c r="W22" s="606"/>
      <c r="X22" s="616" t="str">
        <f t="shared" si="2"/>
        <v/>
      </c>
      <c r="Y22" s="616" t="str">
        <f t="shared" si="3"/>
        <v/>
      </c>
      <c r="Z22" s="616" t="str">
        <f t="shared" si="4"/>
        <v/>
      </c>
      <c r="AA22" s="113" t="str">
        <f>IF($AA$15=9706,Data!$I$5,IF($AA$15=9716,Data!$I$6,""))</f>
        <v/>
      </c>
      <c r="AB22" s="114" t="str">
        <f>IF($AA$15=9706,Data!$H$5,IF($AA$15=9716,Data!$H$6,""))</f>
        <v/>
      </c>
      <c r="AC22" s="115" t="e">
        <f t="shared" si="5"/>
        <v>#VALUE!</v>
      </c>
      <c r="AD22" s="113" t="str">
        <f>IF($AD$15=9706,Data!$I$5,IF($AD$15=9716,Data!$I$6,""))</f>
        <v/>
      </c>
      <c r="AE22" s="114" t="str">
        <f>IF($AD$15=9706,Data!$H$5,IF($AD$15=9716,Data!$H$6,""))</f>
        <v/>
      </c>
      <c r="AF22" s="115" t="e">
        <f t="shared" si="6"/>
        <v>#VALUE!</v>
      </c>
      <c r="AQ22" s="27"/>
      <c r="AR22" s="27"/>
      <c r="AS22" s="18"/>
      <c r="AU22" s="242" t="s">
        <v>4276</v>
      </c>
      <c r="AV22" s="243" t="s">
        <v>4277</v>
      </c>
    </row>
    <row r="23" spans="2:48" s="17" customFormat="1" ht="21" customHeight="1" thickBot="1">
      <c r="B23" s="64"/>
      <c r="C23" s="137"/>
      <c r="D23" s="75"/>
      <c r="E23" s="132"/>
      <c r="F23" s="1087"/>
      <c r="G23" s="1092"/>
      <c r="H23" s="1093"/>
      <c r="I23" s="123">
        <f t="shared" si="7"/>
        <v>0</v>
      </c>
      <c r="J23" s="78"/>
      <c r="K23" s="1065">
        <f t="shared" si="0"/>
        <v>0</v>
      </c>
      <c r="L23" s="123">
        <f t="shared" si="1"/>
        <v>0</v>
      </c>
      <c r="M23" s="346"/>
      <c r="N23" s="347"/>
      <c r="O23" s="348"/>
      <c r="P23" s="110"/>
      <c r="Q23" s="158"/>
      <c r="R23" s="159"/>
      <c r="S23" s="111"/>
      <c r="T23" s="70"/>
      <c r="U23" s="1056"/>
      <c r="V23" s="1058"/>
      <c r="W23" s="606"/>
      <c r="X23" s="616" t="str">
        <f t="shared" si="2"/>
        <v/>
      </c>
      <c r="Y23" s="616" t="str">
        <f t="shared" si="3"/>
        <v/>
      </c>
      <c r="Z23" s="616" t="str">
        <f t="shared" si="4"/>
        <v/>
      </c>
      <c r="AA23" s="113" t="str">
        <f>IF($AA$15=9706,Data!$I$5,IF($AA$15=9716,Data!$I$6,""))</f>
        <v/>
      </c>
      <c r="AB23" s="114" t="str">
        <f>IF($AA$15=9706,Data!$H$5,IF($AA$15=9716,Data!$H$6,""))</f>
        <v/>
      </c>
      <c r="AC23" s="115" t="e">
        <f t="shared" si="5"/>
        <v>#VALUE!</v>
      </c>
      <c r="AD23" s="113" t="str">
        <f>IF($AD$15=9706,Data!$I$5,IF($AD$15=9716,Data!$I$6,""))</f>
        <v/>
      </c>
      <c r="AE23" s="114" t="str">
        <f>IF($AD$15=9706,Data!$H$5,IF($AD$15=9716,Data!$H$6,""))</f>
        <v/>
      </c>
      <c r="AF23" s="115" t="e">
        <f t="shared" si="6"/>
        <v>#VALUE!</v>
      </c>
      <c r="AQ23" s="27"/>
      <c r="AR23" s="27"/>
      <c r="AS23" s="18"/>
      <c r="AU23" s="242" t="s">
        <v>4278</v>
      </c>
      <c r="AV23" s="243" t="s">
        <v>4279</v>
      </c>
    </row>
    <row r="24" spans="2:48" s="17" customFormat="1" ht="21" customHeight="1" thickBot="1">
      <c r="B24" s="64"/>
      <c r="C24" s="137"/>
      <c r="D24" s="75"/>
      <c r="E24" s="132"/>
      <c r="F24" s="1087"/>
      <c r="G24" s="1092"/>
      <c r="H24" s="1093"/>
      <c r="I24" s="123">
        <f t="shared" si="7"/>
        <v>0</v>
      </c>
      <c r="J24" s="78"/>
      <c r="K24" s="1065">
        <f t="shared" si="0"/>
        <v>0</v>
      </c>
      <c r="L24" s="123">
        <f t="shared" si="1"/>
        <v>0</v>
      </c>
      <c r="M24" s="346"/>
      <c r="N24" s="347"/>
      <c r="O24" s="348"/>
      <c r="P24" s="110"/>
      <c r="Q24" s="158"/>
      <c r="R24" s="159"/>
      <c r="S24" s="111"/>
      <c r="T24" s="70"/>
      <c r="U24" s="1056"/>
      <c r="V24" s="1058"/>
      <c r="W24" s="606"/>
      <c r="X24" s="616" t="str">
        <f t="shared" si="2"/>
        <v/>
      </c>
      <c r="Y24" s="616" t="str">
        <f t="shared" si="3"/>
        <v/>
      </c>
      <c r="Z24" s="616" t="str">
        <f t="shared" si="4"/>
        <v/>
      </c>
      <c r="AA24" s="113" t="str">
        <f>IF($AA$15=9706,Data!$I$5,IF($AA$15=9716,Data!$I$6,""))</f>
        <v/>
      </c>
      <c r="AB24" s="114" t="str">
        <f>IF($AA$15=9706,Data!$H$5,IF($AA$15=9716,Data!$H$6,""))</f>
        <v/>
      </c>
      <c r="AC24" s="115" t="e">
        <f t="shared" si="5"/>
        <v>#VALUE!</v>
      </c>
      <c r="AD24" s="113" t="str">
        <f>IF($AD$15=9706,Data!$I$5,IF($AD$15=9716,Data!$I$6,""))</f>
        <v/>
      </c>
      <c r="AE24" s="114" t="str">
        <f>IF($AD$15=9706,Data!$H$5,IF($AD$15=9716,Data!$H$6,""))</f>
        <v/>
      </c>
      <c r="AF24" s="115" t="e">
        <f t="shared" si="6"/>
        <v>#VALUE!</v>
      </c>
      <c r="AQ24" s="27"/>
      <c r="AR24" s="27"/>
      <c r="AS24" s="18"/>
      <c r="AU24" s="244" t="s">
        <v>4280</v>
      </c>
      <c r="AV24" s="245" t="s">
        <v>4281</v>
      </c>
    </row>
    <row r="25" spans="2:48" s="17" customFormat="1" ht="18.75" customHeight="1" thickBot="1">
      <c r="B25" s="64"/>
      <c r="C25" s="137"/>
      <c r="D25" s="75"/>
      <c r="E25" s="132"/>
      <c r="F25" s="1087"/>
      <c r="G25" s="1092"/>
      <c r="H25" s="1093"/>
      <c r="I25" s="123">
        <f t="shared" si="7"/>
        <v>0</v>
      </c>
      <c r="J25" s="78"/>
      <c r="K25" s="1065">
        <f t="shared" si="0"/>
        <v>0</v>
      </c>
      <c r="L25" s="123">
        <f t="shared" si="1"/>
        <v>0</v>
      </c>
      <c r="M25" s="346"/>
      <c r="N25" s="347"/>
      <c r="O25" s="348"/>
      <c r="P25" s="110"/>
      <c r="Q25" s="158"/>
      <c r="R25" s="159"/>
      <c r="S25" s="111"/>
      <c r="T25" s="70"/>
      <c r="U25" s="1056"/>
      <c r="V25" s="1058"/>
      <c r="W25" s="606"/>
      <c r="X25" s="616" t="str">
        <f t="shared" si="2"/>
        <v/>
      </c>
      <c r="Y25" s="616" t="str">
        <f t="shared" si="3"/>
        <v/>
      </c>
      <c r="Z25" s="616" t="str">
        <f t="shared" si="4"/>
        <v/>
      </c>
      <c r="AA25" s="113" t="str">
        <f>IF($AA$15=9706,Data!$I$5,IF($AA$15=9716,Data!$I$6,""))</f>
        <v/>
      </c>
      <c r="AB25" s="114" t="str">
        <f>IF($AA$15=9706,Data!$H$5,IF($AA$15=9716,Data!$H$6,""))</f>
        <v/>
      </c>
      <c r="AC25" s="115" t="e">
        <f t="shared" si="5"/>
        <v>#VALUE!</v>
      </c>
      <c r="AD25" s="113" t="str">
        <f>IF($AD$15=9706,Data!$I$5,IF($AD$15=9716,Data!$I$6,""))</f>
        <v/>
      </c>
      <c r="AE25" s="114" t="str">
        <f>IF($AD$15=9706,Data!$H$5,IF($AD$15=9716,Data!$H$6,""))</f>
        <v/>
      </c>
      <c r="AF25" s="115" t="e">
        <f t="shared" si="6"/>
        <v>#VALUE!</v>
      </c>
      <c r="AQ25" s="27"/>
      <c r="AR25" s="27"/>
      <c r="AS25" s="18"/>
      <c r="AU25" s="246" t="s">
        <v>4282</v>
      </c>
      <c r="AV25" s="245" t="s">
        <v>4283</v>
      </c>
    </row>
    <row r="26" spans="2:48" s="17" customFormat="1" ht="18.75" customHeight="1" thickBot="1">
      <c r="B26" s="64"/>
      <c r="C26" s="137"/>
      <c r="D26" s="75"/>
      <c r="E26" s="132"/>
      <c r="F26" s="1087"/>
      <c r="G26" s="1092"/>
      <c r="H26" s="1093"/>
      <c r="I26" s="123">
        <f t="shared" si="7"/>
        <v>0</v>
      </c>
      <c r="J26" s="78"/>
      <c r="K26" s="1065">
        <f t="shared" si="0"/>
        <v>0</v>
      </c>
      <c r="L26" s="123">
        <f t="shared" si="1"/>
        <v>0</v>
      </c>
      <c r="M26" s="346"/>
      <c r="N26" s="347"/>
      <c r="O26" s="348"/>
      <c r="P26" s="110"/>
      <c r="Q26" s="158"/>
      <c r="R26" s="159"/>
      <c r="S26" s="111"/>
      <c r="T26" s="70"/>
      <c r="U26" s="1056"/>
      <c r="V26" s="1058"/>
      <c r="W26" s="606"/>
      <c r="X26" s="616" t="str">
        <f t="shared" si="2"/>
        <v/>
      </c>
      <c r="Y26" s="616" t="str">
        <f t="shared" si="3"/>
        <v/>
      </c>
      <c r="Z26" s="616" t="str">
        <f t="shared" si="4"/>
        <v/>
      </c>
      <c r="AA26" s="113" t="str">
        <f>IF($AA$15=9706,Data!$I$5,IF($AA$15=9716,Data!$I$6,""))</f>
        <v/>
      </c>
      <c r="AB26" s="114" t="str">
        <f>IF($AA$15=9706,Data!$H$5,IF($AA$15=9716,Data!$H$6,""))</f>
        <v/>
      </c>
      <c r="AC26" s="115" t="e">
        <f t="shared" si="5"/>
        <v>#VALUE!</v>
      </c>
      <c r="AD26" s="113" t="str">
        <f>IF($AD$15=9706,Data!$I$5,IF($AD$15=9716,Data!$I$6,""))</f>
        <v/>
      </c>
      <c r="AE26" s="114" t="str">
        <f>IF($AD$15=9706,Data!$H$5,IF($AD$15=9716,Data!$H$6,""))</f>
        <v/>
      </c>
      <c r="AF26" s="115" t="e">
        <f t="shared" si="6"/>
        <v>#VALUE!</v>
      </c>
      <c r="AQ26" s="27"/>
      <c r="AR26" s="27"/>
      <c r="AS26" s="18"/>
      <c r="AU26" s="246" t="s">
        <v>4284</v>
      </c>
      <c r="AV26" s="245" t="s">
        <v>4285</v>
      </c>
    </row>
    <row r="27" spans="2:48" s="17" customFormat="1" ht="18.75" customHeight="1" thickBot="1">
      <c r="B27" s="64"/>
      <c r="C27" s="137"/>
      <c r="D27" s="75"/>
      <c r="E27" s="132"/>
      <c r="F27" s="1087"/>
      <c r="G27" s="1092"/>
      <c r="H27" s="1093"/>
      <c r="I27" s="123">
        <f t="shared" si="7"/>
        <v>0</v>
      </c>
      <c r="J27" s="78"/>
      <c r="K27" s="1065">
        <f t="shared" si="0"/>
        <v>0</v>
      </c>
      <c r="L27" s="123">
        <f t="shared" si="1"/>
        <v>0</v>
      </c>
      <c r="M27" s="346"/>
      <c r="N27" s="347"/>
      <c r="O27" s="348"/>
      <c r="P27" s="110"/>
      <c r="Q27" s="158"/>
      <c r="R27" s="159"/>
      <c r="S27" s="111"/>
      <c r="T27" s="70"/>
      <c r="U27" s="1056"/>
      <c r="V27" s="1058"/>
      <c r="W27" s="606"/>
      <c r="X27" s="616" t="str">
        <f t="shared" si="2"/>
        <v/>
      </c>
      <c r="Y27" s="616" t="str">
        <f t="shared" si="3"/>
        <v/>
      </c>
      <c r="Z27" s="616" t="str">
        <f t="shared" si="4"/>
        <v/>
      </c>
      <c r="AA27" s="113" t="str">
        <f>IF($AA$15=9706,Data!$I$5,IF($AA$15=9716,Data!$I$6,""))</f>
        <v/>
      </c>
      <c r="AB27" s="114" t="str">
        <f>IF($AA$15=9706,Data!$H$5,IF($AA$15=9716,Data!$H$6,""))</f>
        <v/>
      </c>
      <c r="AC27" s="115" t="e">
        <f t="shared" si="5"/>
        <v>#VALUE!</v>
      </c>
      <c r="AD27" s="113" t="str">
        <f>IF($AD$15=9706,Data!$I$5,IF($AD$15=9716,Data!$I$6,""))</f>
        <v/>
      </c>
      <c r="AE27" s="114" t="str">
        <f>IF($AD$15=9706,Data!$H$5,IF($AD$15=9716,Data!$H$6,""))</f>
        <v/>
      </c>
      <c r="AF27" s="115" t="e">
        <f t="shared" si="6"/>
        <v>#VALUE!</v>
      </c>
      <c r="AQ27" s="27"/>
      <c r="AR27" s="27"/>
      <c r="AS27" s="18"/>
      <c r="AU27" s="247"/>
      <c r="AV27" s="248"/>
    </row>
    <row r="28" spans="2:48" s="17" customFormat="1" ht="18.75" customHeight="1" thickBot="1">
      <c r="B28" s="64"/>
      <c r="C28" s="137"/>
      <c r="D28" s="75"/>
      <c r="E28" s="132"/>
      <c r="F28" s="1087"/>
      <c r="G28" s="1092"/>
      <c r="H28" s="1093"/>
      <c r="I28" s="123">
        <f t="shared" si="7"/>
        <v>0</v>
      </c>
      <c r="J28" s="78"/>
      <c r="K28" s="1065">
        <f t="shared" si="0"/>
        <v>0</v>
      </c>
      <c r="L28" s="123">
        <f t="shared" si="1"/>
        <v>0</v>
      </c>
      <c r="M28" s="346"/>
      <c r="N28" s="347"/>
      <c r="O28" s="348"/>
      <c r="P28" s="110"/>
      <c r="Q28" s="158"/>
      <c r="R28" s="159"/>
      <c r="S28" s="111"/>
      <c r="T28" s="70"/>
      <c r="U28" s="1056"/>
      <c r="V28" s="1058"/>
      <c r="W28" s="606"/>
      <c r="X28" s="616" t="str">
        <f t="shared" si="2"/>
        <v/>
      </c>
      <c r="Y28" s="616" t="str">
        <f t="shared" si="3"/>
        <v/>
      </c>
      <c r="Z28" s="616" t="str">
        <f t="shared" si="4"/>
        <v/>
      </c>
      <c r="AA28" s="113" t="str">
        <f>IF($AA$15=9706,Data!$I$5,IF($AA$15=9716,Data!$I$6,""))</f>
        <v/>
      </c>
      <c r="AB28" s="114" t="str">
        <f>IF($AA$15=9706,Data!$H$5,IF($AA$15=9716,Data!$H$6,""))</f>
        <v/>
      </c>
      <c r="AC28" s="115" t="e">
        <f t="shared" si="5"/>
        <v>#VALUE!</v>
      </c>
      <c r="AD28" s="113" t="str">
        <f>IF($AD$15=9706,Data!$I$5,IF($AD$15=9716,Data!$I$6,""))</f>
        <v/>
      </c>
      <c r="AE28" s="114" t="str">
        <f>IF($AD$15=9706,Data!$H$5,IF($AD$15=9716,Data!$H$6,""))</f>
        <v/>
      </c>
      <c r="AF28" s="115" t="e">
        <f t="shared" si="6"/>
        <v>#VALUE!</v>
      </c>
      <c r="AQ28" s="27"/>
      <c r="AR28" s="27"/>
      <c r="AS28" s="18"/>
    </row>
    <row r="29" spans="2:48" s="17" customFormat="1" ht="18.75" customHeight="1" thickBot="1">
      <c r="B29" s="64"/>
      <c r="C29" s="137"/>
      <c r="D29" s="75"/>
      <c r="E29" s="132"/>
      <c r="F29" s="1087"/>
      <c r="G29" s="1092"/>
      <c r="H29" s="1093"/>
      <c r="I29" s="123">
        <f t="shared" si="7"/>
        <v>0</v>
      </c>
      <c r="J29" s="78"/>
      <c r="K29" s="1065">
        <f t="shared" si="0"/>
        <v>0</v>
      </c>
      <c r="L29" s="123">
        <f t="shared" si="1"/>
        <v>0</v>
      </c>
      <c r="M29" s="346"/>
      <c r="N29" s="347"/>
      <c r="O29" s="348"/>
      <c r="P29" s="110"/>
      <c r="Q29" s="158"/>
      <c r="R29" s="159"/>
      <c r="S29" s="111"/>
      <c r="T29" s="70"/>
      <c r="U29" s="1056"/>
      <c r="V29" s="1058"/>
      <c r="W29" s="606"/>
      <c r="X29" s="616" t="str">
        <f t="shared" si="2"/>
        <v/>
      </c>
      <c r="Y29" s="616" t="str">
        <f t="shared" si="3"/>
        <v/>
      </c>
      <c r="Z29" s="616" t="str">
        <f t="shared" si="4"/>
        <v/>
      </c>
      <c r="AA29" s="113" t="str">
        <f>IF($AA$15=9706,Data!$I$5,IF($AA$15=9716,Data!$I$6,""))</f>
        <v/>
      </c>
      <c r="AB29" s="114" t="str">
        <f>IF($AA$15=9706,Data!$H$5,IF($AA$15=9716,Data!$H$6,""))</f>
        <v/>
      </c>
      <c r="AC29" s="115" t="e">
        <f t="shared" si="5"/>
        <v>#VALUE!</v>
      </c>
      <c r="AD29" s="113" t="str">
        <f>IF($AD$15=9706,Data!$I$5,IF($AD$15=9716,Data!$I$6,""))</f>
        <v/>
      </c>
      <c r="AE29" s="114" t="str">
        <f>IF($AD$15=9706,Data!$H$5,IF($AD$15=9716,Data!$H$6,""))</f>
        <v/>
      </c>
      <c r="AF29" s="115" t="e">
        <f t="shared" si="6"/>
        <v>#VALUE!</v>
      </c>
      <c r="AQ29" s="27"/>
      <c r="AR29" s="27"/>
      <c r="AS29" s="18"/>
    </row>
    <row r="30" spans="2:48" s="17" customFormat="1" ht="24" customHeight="1" thickBot="1">
      <c r="B30" s="64"/>
      <c r="C30" s="137"/>
      <c r="D30" s="75"/>
      <c r="E30" s="132"/>
      <c r="F30" s="1087"/>
      <c r="G30" s="1092"/>
      <c r="H30" s="1093"/>
      <c r="I30" s="123">
        <f t="shared" si="7"/>
        <v>0</v>
      </c>
      <c r="J30" s="78"/>
      <c r="K30" s="1065">
        <f t="shared" si="0"/>
        <v>0</v>
      </c>
      <c r="L30" s="123">
        <f t="shared" si="1"/>
        <v>0</v>
      </c>
      <c r="M30" s="346"/>
      <c r="N30" s="347"/>
      <c r="O30" s="348"/>
      <c r="P30" s="110"/>
      <c r="Q30" s="158"/>
      <c r="R30" s="159"/>
      <c r="S30" s="111"/>
      <c r="T30" s="70"/>
      <c r="U30" s="1056"/>
      <c r="V30" s="1058"/>
      <c r="W30" s="606"/>
      <c r="X30" s="616" t="str">
        <f t="shared" si="2"/>
        <v/>
      </c>
      <c r="Y30" s="616" t="str">
        <f t="shared" si="3"/>
        <v/>
      </c>
      <c r="Z30" s="616" t="str">
        <f t="shared" si="4"/>
        <v/>
      </c>
      <c r="AA30" s="113" t="str">
        <f>IF($AA$15=9706,Data!$I$5,IF($AA$15=9716,Data!$I$6,""))</f>
        <v/>
      </c>
      <c r="AB30" s="114" t="str">
        <f>IF($AA$15=9706,Data!$H$5,IF($AA$15=9716,Data!$H$6,""))</f>
        <v/>
      </c>
      <c r="AC30" s="115" t="e">
        <f t="shared" si="5"/>
        <v>#VALUE!</v>
      </c>
      <c r="AD30" s="113" t="str">
        <f>IF($AD$15=9706,Data!$I$5,IF($AD$15=9716,Data!$I$6,""))</f>
        <v/>
      </c>
      <c r="AE30" s="114" t="str">
        <f>IF($AD$15=9706,Data!$H$5,IF($AD$15=9716,Data!$H$6,""))</f>
        <v/>
      </c>
      <c r="AF30" s="115" t="e">
        <f t="shared" si="6"/>
        <v>#VALUE!</v>
      </c>
      <c r="AQ30" s="27"/>
      <c r="AR30" s="27"/>
      <c r="AS30" s="18"/>
    </row>
    <row r="31" spans="2:48" s="17" customFormat="1" ht="18.75" customHeight="1" thickBot="1">
      <c r="B31" s="64"/>
      <c r="C31" s="137"/>
      <c r="D31" s="75"/>
      <c r="E31" s="132"/>
      <c r="F31" s="1087"/>
      <c r="G31" s="1092"/>
      <c r="H31" s="1093"/>
      <c r="I31" s="123">
        <f t="shared" ref="I31:I32" si="8">IF(OR($D$17=9706,$D$17=9716),AC31,IF(OR($E$17=9706,$E$17=9716),AF31,0))</f>
        <v>0</v>
      </c>
      <c r="J31" s="78"/>
      <c r="K31" s="1065">
        <f t="shared" ref="K31:K32" si="9">IF(ISERROR(H31/G31),0,H31/G31)</f>
        <v>0</v>
      </c>
      <c r="L31" s="123">
        <f t="shared" ref="L31:L32" si="10">IF(ISERROR(I31/G31),0,I31/G31)</f>
        <v>0</v>
      </c>
      <c r="M31" s="346"/>
      <c r="N31" s="347"/>
      <c r="O31" s="348"/>
      <c r="P31" s="110"/>
      <c r="Q31" s="158"/>
      <c r="R31" s="159"/>
      <c r="S31" s="111"/>
      <c r="T31" s="70"/>
      <c r="U31" s="1056"/>
      <c r="V31" s="1058"/>
      <c r="W31" s="606"/>
      <c r="X31" s="616" t="str">
        <f t="shared" si="2"/>
        <v/>
      </c>
      <c r="Y31" s="616" t="str">
        <f t="shared" si="3"/>
        <v/>
      </c>
      <c r="Z31" s="616" t="str">
        <f t="shared" si="4"/>
        <v/>
      </c>
      <c r="AA31" s="113" t="str">
        <f>IF($AA$15=9706,Data!$I$5,IF($AA$15=9716,Data!$I$6,""))</f>
        <v/>
      </c>
      <c r="AB31" s="114" t="str">
        <f>IF($AA$15=9706,Data!$H$5,IF($AA$15=9716,Data!$H$6,""))</f>
        <v/>
      </c>
      <c r="AC31" s="115" t="e">
        <f t="shared" si="5"/>
        <v>#VALUE!</v>
      </c>
      <c r="AD31" s="113" t="str">
        <f>IF($AD$15=9706,Data!$I$5,IF($AD$15=9716,Data!$I$6,""))</f>
        <v/>
      </c>
      <c r="AE31" s="114" t="str">
        <f>IF($AD$15=9706,Data!$H$5,IF($AD$15=9716,Data!$H$6,""))</f>
        <v/>
      </c>
      <c r="AF31" s="115" t="e">
        <f t="shared" si="6"/>
        <v>#VALUE!</v>
      </c>
      <c r="AQ31" s="27"/>
      <c r="AR31" s="27"/>
      <c r="AS31" s="18"/>
    </row>
    <row r="32" spans="2:48" s="17" customFormat="1" ht="24" customHeight="1">
      <c r="B32" s="64"/>
      <c r="C32" s="137"/>
      <c r="D32" s="75"/>
      <c r="E32" s="132"/>
      <c r="F32" s="82"/>
      <c r="G32" s="1090"/>
      <c r="H32" s="1091"/>
      <c r="I32" s="123">
        <f t="shared" si="8"/>
        <v>0</v>
      </c>
      <c r="J32" s="78"/>
      <c r="K32" s="1065">
        <f t="shared" si="9"/>
        <v>0</v>
      </c>
      <c r="L32" s="123">
        <f t="shared" si="10"/>
        <v>0</v>
      </c>
      <c r="M32" s="346"/>
      <c r="N32" s="347"/>
      <c r="O32" s="348"/>
      <c r="P32" s="110"/>
      <c r="Q32" s="158"/>
      <c r="R32" s="159"/>
      <c r="S32" s="111"/>
      <c r="T32" s="70"/>
      <c r="U32" s="1056"/>
      <c r="V32" s="1058"/>
      <c r="W32" s="606"/>
      <c r="X32" s="616" t="str">
        <f t="shared" si="2"/>
        <v/>
      </c>
      <c r="Y32" s="616" t="str">
        <f t="shared" si="3"/>
        <v/>
      </c>
      <c r="Z32" s="616" t="str">
        <f t="shared" si="4"/>
        <v/>
      </c>
      <c r="AA32" s="113" t="str">
        <f>IF($AA$15=9706,Data!$I$5,IF($AA$15=9716,Data!$I$6,""))</f>
        <v/>
      </c>
      <c r="AB32" s="114" t="str">
        <f>IF($AA$15=9706,Data!$H$5,IF($AA$15=9716,Data!$H$6,""))</f>
        <v/>
      </c>
      <c r="AC32" s="115" t="e">
        <f t="shared" si="5"/>
        <v>#VALUE!</v>
      </c>
      <c r="AD32" s="113" t="str">
        <f>IF($AD$15=9706,Data!$I$5,IF($AD$15=9716,Data!$I$6,""))</f>
        <v/>
      </c>
      <c r="AE32" s="114" t="str">
        <f>IF($AD$15=9706,Data!$H$5,IF($AD$15=9716,Data!$H$6,""))</f>
        <v/>
      </c>
      <c r="AF32" s="115" t="e">
        <f t="shared" si="6"/>
        <v>#VALUE!</v>
      </c>
      <c r="AQ32" s="27"/>
      <c r="AR32" s="27"/>
      <c r="AS32" s="18"/>
    </row>
    <row r="33" spans="2:46" ht="16.5" thickBot="1">
      <c r="B33" s="126"/>
      <c r="C33" s="26"/>
      <c r="D33" s="26"/>
      <c r="E33" s="26"/>
      <c r="F33" s="26"/>
      <c r="G33" s="26"/>
      <c r="H33" s="26"/>
      <c r="I33" s="26"/>
      <c r="J33" s="26"/>
      <c r="K33" s="26"/>
      <c r="V33" s="6"/>
      <c r="AO33" s="17"/>
      <c r="AP33" s="17"/>
      <c r="AQ33" s="27"/>
      <c r="AR33" s="27"/>
      <c r="AS33" s="18"/>
      <c r="AT33" s="17"/>
    </row>
    <row r="34" spans="2:46" ht="15.75">
      <c r="B34" s="695"/>
      <c r="C34" s="689" t="s">
        <v>58</v>
      </c>
      <c r="D34" s="1284" t="s">
        <v>59</v>
      </c>
      <c r="E34" s="1285"/>
      <c r="F34" s="690" t="s">
        <v>60</v>
      </c>
      <c r="G34" s="691"/>
      <c r="H34" s="691"/>
      <c r="I34" s="691"/>
      <c r="J34" s="691"/>
      <c r="K34" s="692"/>
      <c r="L34" s="693" t="s">
        <v>61</v>
      </c>
      <c r="M34" s="694"/>
      <c r="N34" s="693"/>
      <c r="O34" s="693"/>
      <c r="P34" s="696"/>
      <c r="Q34" s="697" t="s">
        <v>62</v>
      </c>
      <c r="R34" s="698"/>
      <c r="S34" s="699"/>
      <c r="T34" s="698"/>
      <c r="U34" s="700"/>
      <c r="V34" s="699"/>
      <c r="W34" s="699"/>
      <c r="X34" s="288"/>
      <c r="Y34" s="288"/>
      <c r="Z34" s="288"/>
      <c r="AO34" s="17"/>
      <c r="AP34" s="17"/>
      <c r="AQ34" s="27"/>
      <c r="AR34" s="27"/>
      <c r="AS34" s="18"/>
      <c r="AT34" s="17"/>
    </row>
    <row r="35" spans="2:46" ht="13.5" customHeight="1" thickBot="1">
      <c r="B35" s="701" t="s">
        <v>46</v>
      </c>
      <c r="C35" s="702" t="s">
        <v>63</v>
      </c>
      <c r="D35" s="703" t="s">
        <v>64</v>
      </c>
      <c r="E35" s="704" t="s">
        <v>65</v>
      </c>
      <c r="F35" s="705" t="s">
        <v>68</v>
      </c>
      <c r="G35" s="706" t="s">
        <v>67</v>
      </c>
      <c r="H35" s="706" t="s">
        <v>66</v>
      </c>
      <c r="I35" s="706" t="s">
        <v>69</v>
      </c>
      <c r="J35" s="707" t="s">
        <v>70</v>
      </c>
      <c r="K35" s="708" t="s">
        <v>71</v>
      </c>
      <c r="L35" s="709" t="s">
        <v>68</v>
      </c>
      <c r="M35" s="706" t="s">
        <v>67</v>
      </c>
      <c r="N35" s="706" t="s">
        <v>66</v>
      </c>
      <c r="O35" s="706" t="s">
        <v>69</v>
      </c>
      <c r="P35" s="710" t="s">
        <v>68</v>
      </c>
      <c r="Q35" s="711" t="s">
        <v>67</v>
      </c>
      <c r="R35" s="710" t="s">
        <v>66</v>
      </c>
      <c r="S35" s="712" t="s">
        <v>69</v>
      </c>
      <c r="T35" s="711" t="s">
        <v>72</v>
      </c>
      <c r="U35" s="1286" t="s">
        <v>73</v>
      </c>
      <c r="V35" s="1287"/>
      <c r="W35" s="735"/>
      <c r="X35" s="1288"/>
      <c r="Y35" s="1288"/>
      <c r="Z35" s="1288"/>
      <c r="AO35" s="17"/>
      <c r="AP35" s="17"/>
      <c r="AQ35" s="27"/>
      <c r="AR35" s="27"/>
      <c r="AS35" s="18"/>
      <c r="AT35" s="17"/>
    </row>
    <row r="36" spans="2:46" s="17" customFormat="1" ht="18.95" customHeight="1" thickTop="1" thickBot="1">
      <c r="B36" s="140">
        <f t="shared" ref="B36:B50" si="11">+C18</f>
        <v>0</v>
      </c>
      <c r="C36" s="231"/>
      <c r="D36" s="54"/>
      <c r="E36" s="55"/>
      <c r="F36" s="52"/>
      <c r="G36" s="53"/>
      <c r="H36" s="53"/>
      <c r="I36" s="53"/>
      <c r="J36" s="54"/>
      <c r="K36" s="55"/>
      <c r="L36" s="56"/>
      <c r="M36" s="57"/>
      <c r="N36" s="57"/>
      <c r="O36" s="58" t="s">
        <v>12</v>
      </c>
      <c r="P36" s="1036"/>
      <c r="Q36" s="1037"/>
      <c r="R36" s="1037"/>
      <c r="S36" s="1040"/>
      <c r="T36" s="673"/>
      <c r="U36" s="1290"/>
      <c r="V36" s="1291"/>
      <c r="W36" s="734"/>
      <c r="X36" s="1289"/>
      <c r="Y36" s="1289"/>
      <c r="Z36" s="1289"/>
      <c r="AQ36" s="27"/>
      <c r="AR36" s="27"/>
      <c r="AS36" s="18"/>
    </row>
    <row r="37" spans="2:46" s="17" customFormat="1" ht="18.95" customHeight="1" thickBot="1">
      <c r="B37" s="141">
        <f t="shared" si="11"/>
        <v>0</v>
      </c>
      <c r="C37" s="232"/>
      <c r="D37" s="229"/>
      <c r="E37" s="230"/>
      <c r="F37" s="59"/>
      <c r="G37" s="60"/>
      <c r="H37" s="60"/>
      <c r="I37" s="60"/>
      <c r="J37" s="61"/>
      <c r="K37" s="62"/>
      <c r="L37" s="56"/>
      <c r="M37" s="57"/>
      <c r="N37" s="57"/>
      <c r="O37" s="58"/>
      <c r="P37" s="1038"/>
      <c r="Q37" s="1039"/>
      <c r="R37" s="1039"/>
      <c r="S37" s="1041"/>
      <c r="T37" s="674"/>
      <c r="U37" s="1292"/>
      <c r="V37" s="1293"/>
      <c r="W37" s="733"/>
      <c r="X37" s="1289"/>
      <c r="Y37" s="1289"/>
      <c r="Z37" s="1289"/>
      <c r="AQ37" s="27"/>
      <c r="AR37" s="27"/>
      <c r="AS37" s="18"/>
    </row>
    <row r="38" spans="2:46" s="17" customFormat="1" ht="18.95" customHeight="1" thickBot="1">
      <c r="B38" s="141">
        <f t="shared" si="11"/>
        <v>0</v>
      </c>
      <c r="C38" s="232"/>
      <c r="D38" s="229"/>
      <c r="E38" s="230"/>
      <c r="F38" s="59"/>
      <c r="G38" s="60"/>
      <c r="H38" s="60"/>
      <c r="I38" s="60"/>
      <c r="J38" s="61"/>
      <c r="K38" s="62"/>
      <c r="L38" s="63"/>
      <c r="M38" s="58"/>
      <c r="N38" s="58"/>
      <c r="O38" s="58"/>
      <c r="P38" s="1038"/>
      <c r="Q38" s="1039"/>
      <c r="R38" s="1039"/>
      <c r="S38" s="1041"/>
      <c r="T38" s="674"/>
      <c r="U38" s="1292"/>
      <c r="V38" s="1293"/>
      <c r="W38" s="733"/>
      <c r="X38" s="1289"/>
      <c r="Y38" s="1289"/>
      <c r="Z38" s="1289"/>
      <c r="AQ38" s="27"/>
      <c r="AR38" s="27"/>
      <c r="AS38" s="18"/>
    </row>
    <row r="39" spans="2:46" s="17" customFormat="1" ht="18.95" customHeight="1" thickBot="1">
      <c r="B39" s="141">
        <f t="shared" si="11"/>
        <v>0</v>
      </c>
      <c r="C39" s="232"/>
      <c r="D39" s="229"/>
      <c r="E39" s="230"/>
      <c r="F39" s="59"/>
      <c r="G39" s="60"/>
      <c r="H39" s="60"/>
      <c r="I39" s="60"/>
      <c r="J39" s="61"/>
      <c r="K39" s="62"/>
      <c r="L39" s="63"/>
      <c r="M39" s="58"/>
      <c r="N39" s="58"/>
      <c r="O39" s="58"/>
      <c r="P39" s="1038"/>
      <c r="Q39" s="1039"/>
      <c r="R39" s="1039"/>
      <c r="S39" s="1041"/>
      <c r="T39" s="674"/>
      <c r="U39" s="1292"/>
      <c r="V39" s="1293"/>
      <c r="W39" s="733"/>
      <c r="X39" s="1289"/>
      <c r="Y39" s="1289"/>
      <c r="Z39" s="1289"/>
      <c r="AS39" s="18"/>
    </row>
    <row r="40" spans="2:46" s="17" customFormat="1" ht="18.95" customHeight="1" thickBot="1">
      <c r="B40" s="141">
        <f t="shared" si="11"/>
        <v>0</v>
      </c>
      <c r="C40" s="232"/>
      <c r="D40" s="229"/>
      <c r="E40" s="230"/>
      <c r="F40" s="59"/>
      <c r="G40" s="60"/>
      <c r="H40" s="60"/>
      <c r="I40" s="60"/>
      <c r="J40" s="61"/>
      <c r="K40" s="62"/>
      <c r="L40" s="63"/>
      <c r="M40" s="58"/>
      <c r="N40" s="58"/>
      <c r="O40" s="58"/>
      <c r="P40" s="1038"/>
      <c r="Q40" s="1039"/>
      <c r="R40" s="1039"/>
      <c r="S40" s="1041"/>
      <c r="T40" s="674"/>
      <c r="U40" s="1292"/>
      <c r="V40" s="1293"/>
      <c r="W40" s="733"/>
      <c r="X40" s="1289"/>
      <c r="Y40" s="1289"/>
      <c r="Z40" s="1289"/>
      <c r="AQ40" s="4"/>
      <c r="AR40" s="4"/>
      <c r="AS40" s="18"/>
    </row>
    <row r="41" spans="2:46" s="17" customFormat="1" ht="18.95" customHeight="1" thickBot="1">
      <c r="B41" s="141">
        <f t="shared" si="11"/>
        <v>0</v>
      </c>
      <c r="C41" s="232"/>
      <c r="D41" s="229"/>
      <c r="E41" s="230"/>
      <c r="F41" s="59"/>
      <c r="G41" s="60"/>
      <c r="H41" s="60"/>
      <c r="I41" s="60"/>
      <c r="J41" s="61"/>
      <c r="K41" s="62"/>
      <c r="L41" s="63"/>
      <c r="M41" s="58"/>
      <c r="N41" s="58"/>
      <c r="O41" s="58"/>
      <c r="P41" s="1038"/>
      <c r="Q41" s="1039"/>
      <c r="R41" s="1039"/>
      <c r="S41" s="1041"/>
      <c r="T41" s="674"/>
      <c r="U41" s="1292"/>
      <c r="V41" s="1293"/>
      <c r="W41" s="733"/>
      <c r="X41" s="1289"/>
      <c r="Y41" s="1289"/>
      <c r="Z41" s="1289"/>
      <c r="AQ41" s="4"/>
      <c r="AR41" s="4"/>
      <c r="AS41" s="18"/>
    </row>
    <row r="42" spans="2:46" s="17" customFormat="1" ht="18.95" customHeight="1" thickBot="1">
      <c r="B42" s="141">
        <f t="shared" si="11"/>
        <v>0</v>
      </c>
      <c r="C42" s="232"/>
      <c r="D42" s="229"/>
      <c r="E42" s="230"/>
      <c r="F42" s="59"/>
      <c r="G42" s="60"/>
      <c r="H42" s="60"/>
      <c r="I42" s="60"/>
      <c r="J42" s="61"/>
      <c r="K42" s="62"/>
      <c r="L42" s="63"/>
      <c r="M42" s="58"/>
      <c r="N42" s="58"/>
      <c r="O42" s="58"/>
      <c r="P42" s="1038"/>
      <c r="Q42" s="1039"/>
      <c r="R42" s="1039"/>
      <c r="S42" s="1041"/>
      <c r="T42" s="674"/>
      <c r="U42" s="1292"/>
      <c r="V42" s="1293"/>
      <c r="W42" s="733"/>
      <c r="X42" s="1289"/>
      <c r="Y42" s="1289"/>
      <c r="Z42" s="1289"/>
      <c r="AS42" s="18"/>
    </row>
    <row r="43" spans="2:46" s="17" customFormat="1" ht="18.95" customHeight="1" thickBot="1">
      <c r="B43" s="141">
        <f t="shared" si="11"/>
        <v>0</v>
      </c>
      <c r="C43" s="232"/>
      <c r="D43" s="229"/>
      <c r="E43" s="230"/>
      <c r="F43" s="59"/>
      <c r="G43" s="60"/>
      <c r="H43" s="60"/>
      <c r="I43" s="60"/>
      <c r="J43" s="61"/>
      <c r="K43" s="62"/>
      <c r="L43" s="63"/>
      <c r="M43" s="58"/>
      <c r="N43" s="58"/>
      <c r="O43" s="58"/>
      <c r="P43" s="1038"/>
      <c r="Q43" s="1039" t="s">
        <v>12</v>
      </c>
      <c r="R43" s="1039"/>
      <c r="S43" s="1041"/>
      <c r="T43" s="674"/>
      <c r="U43" s="1292"/>
      <c r="V43" s="1293"/>
      <c r="W43" s="733"/>
      <c r="X43" s="1289"/>
      <c r="Y43" s="1289"/>
      <c r="Z43" s="1289"/>
      <c r="AS43" s="18"/>
    </row>
    <row r="44" spans="2:46" s="17" customFormat="1" ht="18.95" customHeight="1" thickBot="1">
      <c r="B44" s="141">
        <f t="shared" si="11"/>
        <v>0</v>
      </c>
      <c r="C44" s="232"/>
      <c r="D44" s="229"/>
      <c r="E44" s="230"/>
      <c r="F44" s="59"/>
      <c r="G44" s="60"/>
      <c r="H44" s="60"/>
      <c r="I44" s="60"/>
      <c r="J44" s="61"/>
      <c r="K44" s="62"/>
      <c r="L44" s="63"/>
      <c r="M44" s="58"/>
      <c r="N44" s="58"/>
      <c r="O44" s="58"/>
      <c r="P44" s="1038"/>
      <c r="Q44" s="1039"/>
      <c r="R44" s="1039"/>
      <c r="S44" s="1041"/>
      <c r="T44" s="674"/>
      <c r="U44" s="1292"/>
      <c r="V44" s="1293"/>
      <c r="W44" s="733"/>
      <c r="X44" s="1289"/>
      <c r="Y44" s="1289"/>
      <c r="Z44" s="1289"/>
      <c r="AS44" s="18"/>
    </row>
    <row r="45" spans="2:46" s="17" customFormat="1" ht="18.95" customHeight="1" thickBot="1">
      <c r="B45" s="141">
        <f t="shared" si="11"/>
        <v>0</v>
      </c>
      <c r="C45" s="232"/>
      <c r="D45" s="229"/>
      <c r="E45" s="230"/>
      <c r="F45" s="59"/>
      <c r="G45" s="60"/>
      <c r="H45" s="60"/>
      <c r="I45" s="60"/>
      <c r="J45" s="61"/>
      <c r="K45" s="62"/>
      <c r="L45" s="63"/>
      <c r="M45" s="58"/>
      <c r="N45" s="58"/>
      <c r="O45" s="58"/>
      <c r="P45" s="1038"/>
      <c r="Q45" s="1039"/>
      <c r="R45" s="1039"/>
      <c r="S45" s="1041"/>
      <c r="T45" s="674"/>
      <c r="U45" s="1292"/>
      <c r="V45" s="1293"/>
      <c r="W45" s="733"/>
      <c r="X45" s="1289"/>
      <c r="Y45" s="1289"/>
      <c r="Z45" s="1289"/>
      <c r="AS45" s="18"/>
    </row>
    <row r="46" spans="2:46" s="17" customFormat="1" ht="18.95" customHeight="1" thickBot="1">
      <c r="B46" s="141">
        <f t="shared" si="11"/>
        <v>0</v>
      </c>
      <c r="C46" s="232"/>
      <c r="D46" s="229"/>
      <c r="E46" s="230"/>
      <c r="F46" s="59"/>
      <c r="G46" s="60"/>
      <c r="H46" s="60"/>
      <c r="I46" s="60"/>
      <c r="J46" s="61"/>
      <c r="K46" s="62"/>
      <c r="L46" s="63"/>
      <c r="M46" s="58"/>
      <c r="N46" s="58"/>
      <c r="O46" s="58"/>
      <c r="P46" s="1038"/>
      <c r="Q46" s="1039"/>
      <c r="R46" s="1039"/>
      <c r="S46" s="1041"/>
      <c r="T46" s="674"/>
      <c r="U46" s="1292"/>
      <c r="V46" s="1293"/>
      <c r="W46" s="733"/>
      <c r="X46" s="1289"/>
      <c r="Y46" s="1289"/>
      <c r="Z46" s="1289"/>
      <c r="AS46" s="18"/>
    </row>
    <row r="47" spans="2:46" s="17" customFormat="1" ht="18" customHeight="1" thickBot="1">
      <c r="B47" s="141">
        <f t="shared" si="11"/>
        <v>0</v>
      </c>
      <c r="C47" s="232"/>
      <c r="D47" s="229"/>
      <c r="E47" s="230"/>
      <c r="F47" s="59"/>
      <c r="G47" s="60"/>
      <c r="H47" s="60"/>
      <c r="I47" s="60"/>
      <c r="J47" s="61"/>
      <c r="K47" s="62"/>
      <c r="L47" s="63"/>
      <c r="M47" s="58"/>
      <c r="N47" s="58"/>
      <c r="O47" s="58"/>
      <c r="P47" s="1038"/>
      <c r="Q47" s="1039"/>
      <c r="R47" s="1039"/>
      <c r="S47" s="1041"/>
      <c r="T47" s="674"/>
      <c r="U47" s="1292"/>
      <c r="V47" s="1293"/>
      <c r="W47" s="733"/>
      <c r="X47" s="1289"/>
      <c r="Y47" s="1289"/>
      <c r="Z47" s="1289"/>
      <c r="AS47" s="18"/>
    </row>
    <row r="48" spans="2:46" s="17" customFormat="1" ht="18" customHeight="1" thickBot="1">
      <c r="B48" s="141">
        <f t="shared" si="11"/>
        <v>0</v>
      </c>
      <c r="C48" s="232"/>
      <c r="D48" s="229"/>
      <c r="E48" s="230"/>
      <c r="F48" s="59"/>
      <c r="G48" s="60"/>
      <c r="H48" s="60"/>
      <c r="I48" s="60"/>
      <c r="J48" s="61"/>
      <c r="K48" s="62"/>
      <c r="L48" s="63"/>
      <c r="M48" s="58"/>
      <c r="N48" s="58"/>
      <c r="O48" s="58"/>
      <c r="P48" s="1038"/>
      <c r="Q48" s="1039"/>
      <c r="R48" s="1039"/>
      <c r="S48" s="1041"/>
      <c r="T48" s="674"/>
      <c r="U48" s="1292"/>
      <c r="V48" s="1293"/>
      <c r="W48" s="733"/>
      <c r="X48" s="1289"/>
      <c r="Y48" s="1289"/>
      <c r="Z48" s="1289"/>
    </row>
    <row r="49" spans="2:45" s="17" customFormat="1" ht="18" customHeight="1" thickBot="1">
      <c r="B49" s="141">
        <f t="shared" si="11"/>
        <v>0</v>
      </c>
      <c r="C49" s="232"/>
      <c r="D49" s="229"/>
      <c r="E49" s="230"/>
      <c r="F49" s="59"/>
      <c r="G49" s="60"/>
      <c r="H49" s="60"/>
      <c r="I49" s="60"/>
      <c r="J49" s="61"/>
      <c r="K49" s="62"/>
      <c r="L49" s="63"/>
      <c r="M49" s="58"/>
      <c r="N49" s="58"/>
      <c r="O49" s="58"/>
      <c r="P49" s="1038"/>
      <c r="Q49" s="1039"/>
      <c r="R49" s="1039"/>
      <c r="S49" s="1041"/>
      <c r="T49" s="674"/>
      <c r="U49" s="1292"/>
      <c r="V49" s="1293"/>
      <c r="W49" s="733"/>
      <c r="X49" s="1289"/>
      <c r="Y49" s="1289"/>
      <c r="Z49" s="1289"/>
      <c r="AS49" s="18"/>
    </row>
    <row r="50" spans="2:45" s="17" customFormat="1" ht="18" customHeight="1">
      <c r="B50" s="141">
        <f t="shared" si="11"/>
        <v>0</v>
      </c>
      <c r="C50" s="232"/>
      <c r="D50" s="229"/>
      <c r="E50" s="230"/>
      <c r="F50" s="59"/>
      <c r="G50" s="60"/>
      <c r="H50" s="60"/>
      <c r="I50" s="60"/>
      <c r="J50" s="61"/>
      <c r="K50" s="62"/>
      <c r="L50" s="63"/>
      <c r="M50" s="58"/>
      <c r="N50" s="58"/>
      <c r="O50" s="58"/>
      <c r="P50" s="1038"/>
      <c r="Q50" s="1039"/>
      <c r="R50" s="1039"/>
      <c r="S50" s="1041"/>
      <c r="T50" s="674"/>
      <c r="U50" s="1292"/>
      <c r="V50" s="1293"/>
      <c r="W50" s="733"/>
      <c r="X50" s="1289"/>
      <c r="Y50" s="1289"/>
      <c r="Z50" s="1289"/>
    </row>
    <row r="51" spans="2:45" s="17" customFormat="1" ht="16.5" thickBot="1">
      <c r="B51" s="142"/>
      <c r="C51" s="143"/>
      <c r="D51" s="144"/>
      <c r="E51" s="144"/>
      <c r="V51" s="98"/>
      <c r="W51" s="407"/>
      <c r="X51" s="122"/>
      <c r="Y51" s="122"/>
      <c r="AS51" s="18"/>
    </row>
    <row r="52" spans="2:45" ht="16.5" thickBot="1">
      <c r="B52" s="713" t="s">
        <v>168</v>
      </c>
      <c r="C52" s="714" t="s">
        <v>169</v>
      </c>
      <c r="D52" s="715" t="s">
        <v>170</v>
      </c>
      <c r="E52" s="716" t="s">
        <v>171</v>
      </c>
      <c r="F52" s="717"/>
      <c r="G52" s="717"/>
      <c r="H52" s="717"/>
      <c r="I52" s="714" t="s">
        <v>172</v>
      </c>
      <c r="J52" s="714" t="s">
        <v>172</v>
      </c>
      <c r="K52" s="714" t="s">
        <v>173</v>
      </c>
      <c r="L52" s="714" t="s">
        <v>174</v>
      </c>
      <c r="M52" s="715" t="s">
        <v>175</v>
      </c>
      <c r="N52" s="718" t="s">
        <v>176</v>
      </c>
      <c r="O52" s="1316" t="s">
        <v>177</v>
      </c>
      <c r="P52" s="1317"/>
      <c r="Q52" s="1317"/>
      <c r="R52" s="1317"/>
      <c r="S52" s="1317"/>
      <c r="T52" s="1317"/>
      <c r="U52" s="1317"/>
      <c r="V52" s="1317"/>
      <c r="W52" s="1317"/>
      <c r="X52" s="101"/>
      <c r="Y52" s="101"/>
      <c r="AQ52" s="17"/>
      <c r="AR52" s="17"/>
      <c r="AS52" s="4"/>
    </row>
    <row r="53" spans="2:45" ht="16.5" thickBot="1">
      <c r="B53" s="719" t="s">
        <v>178</v>
      </c>
      <c r="C53" s="720" t="s">
        <v>179</v>
      </c>
      <c r="D53" s="721" t="s">
        <v>180</v>
      </c>
      <c r="E53" s="722" t="s">
        <v>181</v>
      </c>
      <c r="F53" s="723"/>
      <c r="G53" s="723"/>
      <c r="H53" s="723"/>
      <c r="I53" s="720" t="s">
        <v>43</v>
      </c>
      <c r="J53" s="720" t="s">
        <v>42</v>
      </c>
      <c r="K53" s="720" t="s">
        <v>182</v>
      </c>
      <c r="L53" s="720" t="s">
        <v>183</v>
      </c>
      <c r="M53" s="721"/>
      <c r="N53" s="724" t="s">
        <v>184</v>
      </c>
      <c r="O53" s="1318"/>
      <c r="P53" s="1319"/>
      <c r="Q53" s="1319"/>
      <c r="R53" s="1319"/>
      <c r="S53" s="1319"/>
      <c r="T53" s="1319"/>
      <c r="U53" s="1319"/>
      <c r="V53" s="1319"/>
      <c r="W53" s="1320"/>
      <c r="X53" s="101"/>
      <c r="Y53" s="101"/>
      <c r="AQ53" s="17"/>
      <c r="AR53" s="17"/>
      <c r="AS53" s="4"/>
    </row>
    <row r="54" spans="2:45" s="17" customFormat="1" ht="20.25" customHeight="1">
      <c r="B54" s="166">
        <f t="shared" ref="B54:B68" si="12">C18</f>
        <v>0</v>
      </c>
      <c r="C54" s="167"/>
      <c r="D54" s="168"/>
      <c r="E54" s="169"/>
      <c r="F54" s="170"/>
      <c r="G54" s="170"/>
      <c r="H54" s="170"/>
      <c r="I54" s="171">
        <f t="shared" ref="I54:I68" si="13">S18</f>
        <v>0</v>
      </c>
      <c r="J54" s="172">
        <f t="shared" ref="J54:J68" si="14">L18</f>
        <v>0</v>
      </c>
      <c r="K54" s="167"/>
      <c r="L54" s="167"/>
      <c r="M54" s="169"/>
      <c r="N54" s="339" t="s">
        <v>12</v>
      </c>
      <c r="O54" s="1321"/>
      <c r="P54" s="1322"/>
      <c r="Q54" s="1322"/>
      <c r="R54" s="1322"/>
      <c r="S54" s="1322"/>
      <c r="T54" s="1322"/>
      <c r="U54" s="1322"/>
      <c r="V54" s="1322"/>
      <c r="W54" s="1323"/>
      <c r="X54" s="145"/>
      <c r="Y54" s="145"/>
    </row>
    <row r="55" spans="2:45" s="17" customFormat="1" ht="20.25" customHeight="1">
      <c r="B55" s="173">
        <f t="shared" si="12"/>
        <v>0</v>
      </c>
      <c r="C55" s="174"/>
      <c r="D55" s="174"/>
      <c r="E55" s="175"/>
      <c r="F55" s="176"/>
      <c r="G55" s="176"/>
      <c r="H55" s="176"/>
      <c r="I55" s="177">
        <f t="shared" si="13"/>
        <v>0</v>
      </c>
      <c r="J55" s="178">
        <f t="shared" si="14"/>
        <v>0</v>
      </c>
      <c r="K55" s="174"/>
      <c r="L55" s="174"/>
      <c r="M55" s="175"/>
      <c r="N55" s="340"/>
      <c r="O55" s="1321"/>
      <c r="P55" s="1322"/>
      <c r="Q55" s="1322"/>
      <c r="R55" s="1322"/>
      <c r="S55" s="1322"/>
      <c r="T55" s="1322"/>
      <c r="U55" s="1322"/>
      <c r="V55" s="1322"/>
      <c r="W55" s="1323"/>
      <c r="X55" s="145"/>
      <c r="Y55" s="145"/>
    </row>
    <row r="56" spans="2:45" s="17" customFormat="1" ht="20.25" customHeight="1" thickBot="1">
      <c r="B56" s="173">
        <f t="shared" si="12"/>
        <v>0</v>
      </c>
      <c r="C56" s="174"/>
      <c r="D56" s="174"/>
      <c r="E56" s="175"/>
      <c r="F56" s="176"/>
      <c r="G56" s="176"/>
      <c r="H56" s="176"/>
      <c r="I56" s="177">
        <f t="shared" si="13"/>
        <v>0</v>
      </c>
      <c r="J56" s="178">
        <f t="shared" si="14"/>
        <v>0</v>
      </c>
      <c r="K56" s="174"/>
      <c r="L56" s="174"/>
      <c r="M56" s="175"/>
      <c r="N56" s="339"/>
      <c r="O56" s="1324"/>
      <c r="P56" s="1325"/>
      <c r="Q56" s="1325"/>
      <c r="R56" s="1325"/>
      <c r="S56" s="1325"/>
      <c r="T56" s="1325"/>
      <c r="U56" s="1325"/>
      <c r="V56" s="1325"/>
      <c r="W56" s="1326"/>
      <c r="X56" s="145"/>
      <c r="Y56" s="145"/>
    </row>
    <row r="57" spans="2:45" s="17" customFormat="1" ht="20.25" customHeight="1">
      <c r="B57" s="173">
        <f t="shared" si="12"/>
        <v>0</v>
      </c>
      <c r="C57" s="174"/>
      <c r="D57" s="174"/>
      <c r="E57" s="175"/>
      <c r="F57" s="176"/>
      <c r="G57" s="176"/>
      <c r="H57" s="176"/>
      <c r="I57" s="177">
        <f t="shared" si="13"/>
        <v>0</v>
      </c>
      <c r="J57" s="178">
        <f t="shared" si="14"/>
        <v>0</v>
      </c>
      <c r="K57" s="174"/>
      <c r="L57" s="174"/>
      <c r="M57" s="175"/>
      <c r="N57" s="341"/>
      <c r="O57" s="737"/>
      <c r="P57" s="738"/>
      <c r="Q57" s="1042"/>
      <c r="R57" s="738"/>
      <c r="S57" s="738"/>
      <c r="T57" s="738"/>
      <c r="U57" s="738"/>
      <c r="V57" s="738"/>
      <c r="W57" s="739"/>
      <c r="X57" s="145"/>
      <c r="Y57" s="145"/>
      <c r="AQ57" s="1"/>
      <c r="AR57" s="1"/>
    </row>
    <row r="58" spans="2:45" s="17" customFormat="1" ht="20.25" customHeight="1" thickBot="1">
      <c r="B58" s="173">
        <f t="shared" si="12"/>
        <v>0</v>
      </c>
      <c r="C58" s="174"/>
      <c r="D58" s="174"/>
      <c r="E58" s="175"/>
      <c r="F58" s="176"/>
      <c r="G58" s="176"/>
      <c r="H58" s="176"/>
      <c r="I58" s="177">
        <f t="shared" si="13"/>
        <v>0</v>
      </c>
      <c r="J58" s="178">
        <f t="shared" si="14"/>
        <v>0</v>
      </c>
      <c r="K58" s="174"/>
      <c r="L58" s="174"/>
      <c r="M58" s="175"/>
      <c r="N58" s="342"/>
      <c r="O58" s="1327" t="s">
        <v>75</v>
      </c>
      <c r="P58" s="1328"/>
      <c r="Q58" s="1328"/>
      <c r="R58" s="1328"/>
      <c r="S58" s="1328"/>
      <c r="T58" s="1328"/>
      <c r="U58" s="1328"/>
      <c r="V58" s="1328"/>
      <c r="W58" s="1329"/>
      <c r="X58" s="145"/>
      <c r="Y58" s="145"/>
      <c r="AQ58" s="1"/>
      <c r="AR58" s="4"/>
    </row>
    <row r="59" spans="2:45" s="17" customFormat="1" ht="20.25" customHeight="1">
      <c r="B59" s="173">
        <f t="shared" si="12"/>
        <v>0</v>
      </c>
      <c r="C59" s="174"/>
      <c r="D59" s="174"/>
      <c r="E59" s="175"/>
      <c r="F59" s="176"/>
      <c r="G59" s="176"/>
      <c r="H59" s="176"/>
      <c r="I59" s="177">
        <f t="shared" si="13"/>
        <v>0</v>
      </c>
      <c r="J59" s="178">
        <f t="shared" si="14"/>
        <v>0</v>
      </c>
      <c r="K59" s="174"/>
      <c r="L59" s="174"/>
      <c r="M59" s="175"/>
      <c r="N59" s="340"/>
      <c r="O59" s="1318"/>
      <c r="P59" s="1319"/>
      <c r="Q59" s="1319"/>
      <c r="R59" s="1319"/>
      <c r="S59" s="1319"/>
      <c r="T59" s="1319"/>
      <c r="U59" s="1319"/>
      <c r="V59" s="1319"/>
      <c r="W59" s="1320"/>
      <c r="X59" s="145"/>
      <c r="Y59" s="145"/>
      <c r="AQ59" s="4"/>
      <c r="AR59" s="4"/>
    </row>
    <row r="60" spans="2:45" s="17" customFormat="1" ht="20.25" customHeight="1">
      <c r="B60" s="173">
        <f t="shared" si="12"/>
        <v>0</v>
      </c>
      <c r="C60" s="174"/>
      <c r="D60" s="174"/>
      <c r="E60" s="175"/>
      <c r="F60" s="176"/>
      <c r="G60" s="176"/>
      <c r="H60" s="176"/>
      <c r="I60" s="177">
        <f t="shared" si="13"/>
        <v>0</v>
      </c>
      <c r="J60" s="178">
        <f t="shared" si="14"/>
        <v>0</v>
      </c>
      <c r="K60" s="174"/>
      <c r="L60" s="174"/>
      <c r="M60" s="175"/>
      <c r="N60" s="340"/>
      <c r="O60" s="1321"/>
      <c r="P60" s="1322"/>
      <c r="Q60" s="1322"/>
      <c r="R60" s="1322"/>
      <c r="S60" s="1322"/>
      <c r="T60" s="1322"/>
      <c r="U60" s="1322"/>
      <c r="V60" s="1322"/>
      <c r="W60" s="1323"/>
      <c r="X60" s="145"/>
      <c r="Y60" s="145"/>
      <c r="AQ60" s="1"/>
      <c r="AR60" s="1"/>
    </row>
    <row r="61" spans="2:45" s="17" customFormat="1" ht="20.25" customHeight="1">
      <c r="B61" s="173">
        <f t="shared" si="12"/>
        <v>0</v>
      </c>
      <c r="C61" s="174"/>
      <c r="D61" s="174"/>
      <c r="E61" s="175"/>
      <c r="F61" s="176"/>
      <c r="G61" s="176"/>
      <c r="H61" s="176"/>
      <c r="I61" s="177">
        <f t="shared" si="13"/>
        <v>0</v>
      </c>
      <c r="J61" s="178">
        <f t="shared" si="14"/>
        <v>0</v>
      </c>
      <c r="K61" s="174"/>
      <c r="L61" s="174"/>
      <c r="M61" s="175"/>
      <c r="N61" s="340"/>
      <c r="O61" s="1321"/>
      <c r="P61" s="1322"/>
      <c r="Q61" s="1322"/>
      <c r="R61" s="1322"/>
      <c r="S61" s="1322"/>
      <c r="T61" s="1322"/>
      <c r="U61" s="1322"/>
      <c r="V61" s="1322"/>
      <c r="W61" s="1323"/>
      <c r="X61" s="145"/>
      <c r="Y61" s="145"/>
      <c r="AQ61" s="28"/>
      <c r="AR61" s="28"/>
    </row>
    <row r="62" spans="2:45" s="17" customFormat="1" ht="20.25" customHeight="1" thickBot="1">
      <c r="B62" s="173">
        <f t="shared" si="12"/>
        <v>0</v>
      </c>
      <c r="C62" s="174"/>
      <c r="D62" s="174"/>
      <c r="E62" s="175"/>
      <c r="F62" s="176"/>
      <c r="G62" s="176"/>
      <c r="H62" s="176"/>
      <c r="I62" s="177">
        <f t="shared" si="13"/>
        <v>0</v>
      </c>
      <c r="J62" s="178">
        <f t="shared" si="14"/>
        <v>0</v>
      </c>
      <c r="K62" s="174"/>
      <c r="L62" s="174"/>
      <c r="M62" s="175"/>
      <c r="N62" s="339"/>
      <c r="O62" s="1324"/>
      <c r="P62" s="1325"/>
      <c r="Q62" s="1325"/>
      <c r="R62" s="1325"/>
      <c r="S62" s="1325"/>
      <c r="T62" s="1325"/>
      <c r="U62" s="1325"/>
      <c r="V62" s="1325"/>
      <c r="W62" s="1326"/>
      <c r="X62" s="145"/>
      <c r="Y62" s="145"/>
      <c r="AQ62" s="28"/>
      <c r="AR62" s="28"/>
    </row>
    <row r="63" spans="2:45" s="17" customFormat="1" ht="20.25" customHeight="1">
      <c r="B63" s="173">
        <f t="shared" si="12"/>
        <v>0</v>
      </c>
      <c r="C63" s="174"/>
      <c r="D63" s="174"/>
      <c r="E63" s="175"/>
      <c r="F63" s="176"/>
      <c r="G63" s="176"/>
      <c r="H63" s="176"/>
      <c r="I63" s="177">
        <f t="shared" si="13"/>
        <v>0</v>
      </c>
      <c r="J63" s="178">
        <f t="shared" si="14"/>
        <v>0</v>
      </c>
      <c r="K63" s="174"/>
      <c r="L63" s="174"/>
      <c r="M63" s="175"/>
      <c r="N63" s="341"/>
      <c r="O63" s="737"/>
      <c r="P63" s="1042"/>
      <c r="Q63" s="738"/>
      <c r="R63" s="738"/>
      <c r="S63" s="738"/>
      <c r="T63" s="738"/>
      <c r="U63" s="738"/>
      <c r="V63" s="738"/>
      <c r="W63" s="739"/>
      <c r="X63" s="145"/>
      <c r="Y63" s="145"/>
      <c r="AQ63" s="31"/>
      <c r="AR63" s="31"/>
    </row>
    <row r="64" spans="2:45" s="17" customFormat="1" ht="20.25" customHeight="1" thickBot="1">
      <c r="B64" s="173">
        <f t="shared" si="12"/>
        <v>0</v>
      </c>
      <c r="C64" s="174"/>
      <c r="D64" s="174"/>
      <c r="E64" s="175"/>
      <c r="F64" s="176"/>
      <c r="G64" s="176"/>
      <c r="H64" s="176"/>
      <c r="I64" s="177">
        <f t="shared" si="13"/>
        <v>0</v>
      </c>
      <c r="J64" s="178">
        <f t="shared" si="14"/>
        <v>0</v>
      </c>
      <c r="K64" s="174"/>
      <c r="L64" s="174"/>
      <c r="M64" s="175"/>
      <c r="N64" s="342"/>
      <c r="O64" s="1327" t="s">
        <v>75</v>
      </c>
      <c r="P64" s="1328"/>
      <c r="Q64" s="1328"/>
      <c r="R64" s="1328"/>
      <c r="S64" s="1328"/>
      <c r="T64" s="1328"/>
      <c r="U64" s="1328"/>
      <c r="V64" s="1328"/>
      <c r="W64" s="1329"/>
      <c r="X64" s="145"/>
      <c r="Y64" s="145"/>
      <c r="AQ64" s="31"/>
      <c r="AR64" s="31"/>
    </row>
    <row r="65" spans="1:45" s="17" customFormat="1" ht="20.25" customHeight="1">
      <c r="B65" s="173">
        <f t="shared" si="12"/>
        <v>0</v>
      </c>
      <c r="C65" s="174"/>
      <c r="D65" s="174"/>
      <c r="E65" s="175"/>
      <c r="F65" s="176"/>
      <c r="G65" s="176"/>
      <c r="H65" s="176"/>
      <c r="I65" s="177">
        <f t="shared" si="13"/>
        <v>0</v>
      </c>
      <c r="J65" s="178">
        <f t="shared" si="14"/>
        <v>0</v>
      </c>
      <c r="K65" s="174"/>
      <c r="L65" s="174"/>
      <c r="M65" s="175"/>
      <c r="N65" s="340"/>
      <c r="O65" s="1318"/>
      <c r="P65" s="1319"/>
      <c r="Q65" s="1319"/>
      <c r="R65" s="1319"/>
      <c r="S65" s="1319"/>
      <c r="T65" s="1319"/>
      <c r="U65" s="1319"/>
      <c r="V65" s="1319"/>
      <c r="W65" s="1320"/>
      <c r="X65" s="145"/>
      <c r="Y65" s="145"/>
      <c r="AQ65" s="31"/>
      <c r="AR65" s="31"/>
    </row>
    <row r="66" spans="1:45" s="17" customFormat="1" ht="20.25" customHeight="1">
      <c r="B66" s="173">
        <f t="shared" si="12"/>
        <v>0</v>
      </c>
      <c r="C66" s="174"/>
      <c r="D66" s="174"/>
      <c r="E66" s="175"/>
      <c r="F66" s="176"/>
      <c r="G66" s="176"/>
      <c r="H66" s="176"/>
      <c r="I66" s="177">
        <f t="shared" si="13"/>
        <v>0</v>
      </c>
      <c r="J66" s="178">
        <f t="shared" si="14"/>
        <v>0</v>
      </c>
      <c r="K66" s="174"/>
      <c r="L66" s="174"/>
      <c r="M66" s="175"/>
      <c r="N66" s="340"/>
      <c r="O66" s="1321"/>
      <c r="P66" s="1322"/>
      <c r="Q66" s="1322"/>
      <c r="R66" s="1322"/>
      <c r="S66" s="1322"/>
      <c r="T66" s="1322"/>
      <c r="U66" s="1322"/>
      <c r="V66" s="1322"/>
      <c r="W66" s="1323"/>
      <c r="X66" s="145"/>
      <c r="Y66" s="145"/>
      <c r="AQ66" s="31"/>
      <c r="AR66" s="31"/>
    </row>
    <row r="67" spans="1:45" s="17" customFormat="1" ht="20.25" customHeight="1">
      <c r="B67" s="173">
        <f t="shared" si="12"/>
        <v>0</v>
      </c>
      <c r="C67" s="174"/>
      <c r="D67" s="174"/>
      <c r="E67" s="175"/>
      <c r="F67" s="176"/>
      <c r="G67" s="176"/>
      <c r="H67" s="176"/>
      <c r="I67" s="177">
        <f t="shared" si="13"/>
        <v>0</v>
      </c>
      <c r="J67" s="178">
        <f t="shared" si="14"/>
        <v>0</v>
      </c>
      <c r="K67" s="174"/>
      <c r="L67" s="174"/>
      <c r="M67" s="175"/>
      <c r="N67" s="340"/>
      <c r="O67" s="1321"/>
      <c r="P67" s="1322"/>
      <c r="Q67" s="1322"/>
      <c r="R67" s="1322"/>
      <c r="S67" s="1322"/>
      <c r="T67" s="1322"/>
      <c r="U67" s="1322"/>
      <c r="V67" s="1322"/>
      <c r="W67" s="1323"/>
      <c r="X67" s="145"/>
      <c r="Y67" s="145"/>
      <c r="AQ67" s="31"/>
      <c r="AR67" s="31"/>
    </row>
    <row r="68" spans="1:45" s="17" customFormat="1" ht="20.25" customHeight="1" thickBot="1">
      <c r="B68" s="173">
        <f t="shared" si="12"/>
        <v>0</v>
      </c>
      <c r="C68" s="174"/>
      <c r="D68" s="174"/>
      <c r="E68" s="175"/>
      <c r="F68" s="176"/>
      <c r="G68" s="176"/>
      <c r="H68" s="176"/>
      <c r="I68" s="177">
        <f t="shared" si="13"/>
        <v>0</v>
      </c>
      <c r="J68" s="178">
        <f t="shared" si="14"/>
        <v>0</v>
      </c>
      <c r="K68" s="174"/>
      <c r="L68" s="174"/>
      <c r="M68" s="175"/>
      <c r="N68" s="340"/>
      <c r="O68" s="1324"/>
      <c r="P68" s="1325"/>
      <c r="Q68" s="1325"/>
      <c r="R68" s="1325"/>
      <c r="S68" s="1325"/>
      <c r="T68" s="1325"/>
      <c r="U68" s="1325"/>
      <c r="V68" s="1325"/>
      <c r="W68" s="1326"/>
      <c r="X68" s="145"/>
      <c r="Y68" s="145"/>
      <c r="AQ68" s="31"/>
      <c r="AR68" s="31"/>
    </row>
    <row r="69" spans="1:45" ht="15.75" thickBot="1">
      <c r="B69" s="146"/>
      <c r="C69" s="119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Q69" s="147"/>
      <c r="R69" s="147"/>
      <c r="S69" s="147"/>
      <c r="T69" s="147"/>
      <c r="U69" s="147"/>
      <c r="V69" s="147"/>
      <c r="W69" s="750"/>
      <c r="X69" s="147"/>
      <c r="Y69" s="147"/>
      <c r="AQ69" s="31"/>
      <c r="AR69" s="31"/>
      <c r="AS69" s="4"/>
    </row>
    <row r="70" spans="1:45" ht="15.75" thickBot="1">
      <c r="B70" s="50" t="s">
        <v>77</v>
      </c>
      <c r="C70" s="22"/>
      <c r="D70" s="19" t="s">
        <v>78</v>
      </c>
      <c r="E70" s="23"/>
      <c r="F70" s="20" t="s">
        <v>79</v>
      </c>
      <c r="G70" s="21" t="s">
        <v>80</v>
      </c>
      <c r="H70" s="24" t="s">
        <v>81</v>
      </c>
      <c r="I70" s="19"/>
      <c r="J70" s="25"/>
      <c r="K70" s="1337" t="s">
        <v>4286</v>
      </c>
      <c r="L70" s="1338"/>
      <c r="M70" s="9" t="s">
        <v>82</v>
      </c>
      <c r="N70" s="10" t="s">
        <v>83</v>
      </c>
      <c r="O70" s="5"/>
      <c r="P70" s="5"/>
      <c r="Q70" s="11" t="s">
        <v>84</v>
      </c>
      <c r="R70" s="192" t="s">
        <v>85</v>
      </c>
      <c r="S70" s="193" t="s">
        <v>86</v>
      </c>
      <c r="T70" s="743"/>
      <c r="U70" s="747" t="s">
        <v>12</v>
      </c>
      <c r="V70" s="748"/>
      <c r="W70" s="749"/>
      <c r="X70" s="149"/>
      <c r="Y70" s="149"/>
      <c r="AQ70" s="31"/>
      <c r="AR70" s="31"/>
      <c r="AS70" s="4"/>
    </row>
    <row r="71" spans="1:45" ht="15.75" thickBot="1">
      <c r="B71" s="180" t="s">
        <v>87</v>
      </c>
      <c r="C71" s="179"/>
      <c r="D71" s="181" t="s">
        <v>88</v>
      </c>
      <c r="E71" s="182" t="s">
        <v>89</v>
      </c>
      <c r="F71" s="164" t="s">
        <v>90</v>
      </c>
      <c r="G71" s="165" t="s">
        <v>91</v>
      </c>
      <c r="H71" s="183" t="s">
        <v>92</v>
      </c>
      <c r="I71" s="184" t="s">
        <v>93</v>
      </c>
      <c r="J71" s="185"/>
      <c r="K71" s="1327"/>
      <c r="L71" s="1329"/>
      <c r="M71" s="186" t="s">
        <v>12</v>
      </c>
      <c r="N71" s="187" t="s">
        <v>12</v>
      </c>
      <c r="O71" s="188" t="s">
        <v>12</v>
      </c>
      <c r="P71" s="188" t="s">
        <v>12</v>
      </c>
      <c r="Q71" s="189"/>
      <c r="R71" s="190"/>
      <c r="S71" s="190" t="s">
        <v>12</v>
      </c>
      <c r="T71" s="190"/>
      <c r="U71" s="744"/>
      <c r="V71" s="745"/>
      <c r="W71" s="746"/>
      <c r="X71" s="98"/>
      <c r="Y71" s="98"/>
      <c r="AQ71" s="30"/>
      <c r="AR71" s="30"/>
      <c r="AS71" s="4"/>
    </row>
    <row r="72" spans="1:45" ht="17.25" customHeight="1" thickBot="1">
      <c r="B72" s="249" t="s">
        <v>94</v>
      </c>
      <c r="C72" s="250"/>
      <c r="D72" s="251" t="s">
        <v>12</v>
      </c>
      <c r="E72" s="252" t="s">
        <v>12</v>
      </c>
      <c r="F72" s="253" t="s">
        <v>12</v>
      </c>
      <c r="G72" s="254" t="s">
        <v>12</v>
      </c>
      <c r="H72" s="255" t="s">
        <v>95</v>
      </c>
      <c r="I72" s="256" t="s">
        <v>12</v>
      </c>
      <c r="J72" s="257"/>
      <c r="K72" s="1339"/>
      <c r="L72" s="1340"/>
      <c r="M72" s="1096"/>
      <c r="N72" s="1097"/>
      <c r="O72" s="260" t="s">
        <v>98</v>
      </c>
      <c r="P72" s="261"/>
      <c r="Q72" s="261"/>
      <c r="R72" s="261"/>
      <c r="S72" s="262"/>
      <c r="T72" s="263" t="s">
        <v>4287</v>
      </c>
      <c r="U72" s="742"/>
      <c r="V72" s="1333"/>
      <c r="W72" s="1334"/>
      <c r="X72" s="98"/>
      <c r="Y72" s="98"/>
      <c r="AQ72" s="31"/>
      <c r="AR72" s="31"/>
    </row>
    <row r="73" spans="1:45" ht="17.25" customHeight="1" thickBot="1">
      <c r="B73" s="266" t="s">
        <v>4288</v>
      </c>
      <c r="C73" s="267"/>
      <c r="D73" s="268"/>
      <c r="E73" s="268"/>
      <c r="F73" s="268"/>
      <c r="G73" s="268"/>
      <c r="H73" s="269"/>
      <c r="I73" s="268"/>
      <c r="J73" s="268"/>
      <c r="K73" s="270"/>
      <c r="L73" s="270"/>
      <c r="M73" s="271"/>
      <c r="N73" s="269"/>
      <c r="O73" s="272"/>
      <c r="P73" s="273"/>
      <c r="Q73" s="273"/>
      <c r="R73" s="273"/>
      <c r="S73" s="273"/>
      <c r="T73" s="274"/>
      <c r="U73" s="741"/>
      <c r="V73" s="741"/>
      <c r="W73" s="741"/>
      <c r="X73" s="98"/>
      <c r="Y73" s="98"/>
      <c r="AQ73" s="31"/>
      <c r="AR73" s="31"/>
    </row>
    <row r="74" spans="1:45" ht="17.25" customHeight="1" thickBot="1">
      <c r="B74" s="277"/>
      <c r="C74" s="278" t="s">
        <v>4289</v>
      </c>
      <c r="D74" s="1294"/>
      <c r="E74" s="1295"/>
      <c r="F74" s="279"/>
      <c r="G74" s="279"/>
      <c r="H74" s="280"/>
      <c r="I74" s="279"/>
      <c r="J74" s="279"/>
      <c r="K74" s="281"/>
      <c r="L74" s="281"/>
      <c r="M74" s="282"/>
      <c r="N74" s="280"/>
      <c r="O74" s="283"/>
      <c r="P74" s="284"/>
      <c r="Q74" s="284"/>
      <c r="R74" s="284"/>
      <c r="S74" s="284"/>
      <c r="T74" s="285"/>
      <c r="U74" s="286"/>
      <c r="V74" s="286"/>
      <c r="W74" s="286"/>
      <c r="AP74" s="31"/>
      <c r="AQ74" s="31"/>
    </row>
    <row r="75" spans="1:45" s="31" customFormat="1" ht="20.100000000000001" customHeight="1" thickBot="1">
      <c r="A75" s="30"/>
      <c r="B75" s="572" t="s">
        <v>99</v>
      </c>
      <c r="C75" s="1298" t="s">
        <v>100</v>
      </c>
      <c r="D75" s="1299"/>
      <c r="E75" s="1299"/>
      <c r="F75" s="1299"/>
      <c r="G75" s="1299"/>
      <c r="H75" s="1300" t="s">
        <v>101</v>
      </c>
      <c r="I75" s="1299"/>
      <c r="J75" s="1299"/>
      <c r="K75" s="1299"/>
      <c r="L75" s="1299"/>
      <c r="M75" s="1299"/>
      <c r="N75" s="1299"/>
      <c r="O75" s="1301"/>
      <c r="P75" s="1302" t="s">
        <v>102</v>
      </c>
      <c r="Q75" s="1303"/>
      <c r="R75" s="1303"/>
      <c r="S75" s="1304"/>
      <c r="T75" s="577"/>
      <c r="U75" s="577"/>
      <c r="V75" s="577"/>
      <c r="W75" s="577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P75" s="1"/>
      <c r="AQ75" s="1"/>
    </row>
    <row r="76" spans="1:45" s="31" customFormat="1" ht="20.100000000000001" customHeight="1" thickBot="1">
      <c r="A76" s="30"/>
      <c r="B76" s="16" t="s">
        <v>46</v>
      </c>
      <c r="C76" s="588" t="s">
        <v>103</v>
      </c>
      <c r="D76" s="589" t="s">
        <v>104</v>
      </c>
      <c r="E76" s="590" t="s">
        <v>105</v>
      </c>
      <c r="F76" s="753" t="s">
        <v>106</v>
      </c>
      <c r="G76" s="583" t="s">
        <v>107</v>
      </c>
      <c r="H76" s="584" t="s">
        <v>108</v>
      </c>
      <c r="I76" s="1310" t="s">
        <v>109</v>
      </c>
      <c r="J76" s="1311"/>
      <c r="K76" s="1310" t="s">
        <v>110</v>
      </c>
      <c r="L76" s="1311"/>
      <c r="M76" s="595" t="s">
        <v>111</v>
      </c>
      <c r="N76" s="1310" t="s">
        <v>112</v>
      </c>
      <c r="O76" s="1312"/>
      <c r="P76" s="1313" t="s">
        <v>113</v>
      </c>
      <c r="Q76" s="1314"/>
      <c r="R76" s="1315" t="s">
        <v>114</v>
      </c>
      <c r="S76" s="1314"/>
      <c r="T76" s="577"/>
      <c r="U76" s="577"/>
      <c r="V76" s="577"/>
      <c r="W76" s="577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P76" s="1"/>
      <c r="AQ76" s="1"/>
    </row>
    <row r="77" spans="1:45" s="31" customFormat="1" ht="20.100000000000001" customHeight="1" thickTop="1" thickBot="1">
      <c r="A77" s="30"/>
      <c r="B77" s="585">
        <f t="shared" ref="B77:B89" si="15">+C18</f>
        <v>0</v>
      </c>
      <c r="C77" s="587"/>
      <c r="D77" s="61"/>
      <c r="E77" s="61"/>
      <c r="F77" s="54"/>
      <c r="G77" s="567"/>
      <c r="H77" s="581"/>
      <c r="I77" s="1305"/>
      <c r="J77" s="1306"/>
      <c r="K77" s="1305"/>
      <c r="L77" s="1306"/>
      <c r="M77" s="54"/>
      <c r="N77" s="1335"/>
      <c r="O77" s="1336"/>
      <c r="P77" s="1307"/>
      <c r="Q77" s="1308"/>
      <c r="R77" s="1309"/>
      <c r="S77" s="1308"/>
      <c r="T77" s="578"/>
      <c r="U77" s="578"/>
      <c r="V77" s="578"/>
      <c r="W77" s="578"/>
      <c r="X77" s="150"/>
      <c r="Y77" s="150"/>
      <c r="Z77" s="150"/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P77" s="1"/>
      <c r="AQ77" s="1"/>
    </row>
    <row r="78" spans="1:45" s="31" customFormat="1" ht="20.100000000000001" customHeight="1" thickTop="1" thickBot="1">
      <c r="A78" s="30"/>
      <c r="B78" s="585">
        <f t="shared" si="15"/>
        <v>0</v>
      </c>
      <c r="C78" s="587"/>
      <c r="D78" s="61"/>
      <c r="E78" s="61"/>
      <c r="F78" s="60"/>
      <c r="G78" s="569"/>
      <c r="H78" s="582"/>
      <c r="I78" s="1196"/>
      <c r="J78" s="1195"/>
      <c r="K78" s="1188"/>
      <c r="L78" s="1189"/>
      <c r="M78" s="57"/>
      <c r="N78" s="1196"/>
      <c r="O78" s="1197"/>
      <c r="P78" s="1194"/>
      <c r="Q78" s="1195"/>
      <c r="R78" s="1196"/>
      <c r="S78" s="1195"/>
      <c r="T78" s="580"/>
      <c r="U78" s="580"/>
      <c r="V78" s="580"/>
      <c r="W78" s="58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P78" s="1"/>
      <c r="AQ78" s="1"/>
    </row>
    <row r="79" spans="1:45" s="31" customFormat="1" ht="20.100000000000001" customHeight="1" thickTop="1" thickBot="1">
      <c r="A79" s="30"/>
      <c r="B79" s="585">
        <f t="shared" si="15"/>
        <v>0</v>
      </c>
      <c r="C79" s="587"/>
      <c r="D79" s="61"/>
      <c r="E79" s="61"/>
      <c r="F79" s="60"/>
      <c r="G79" s="569"/>
      <c r="H79" s="582"/>
      <c r="I79" s="1188"/>
      <c r="J79" s="1189"/>
      <c r="K79" s="1188"/>
      <c r="L79" s="1189"/>
      <c r="M79" s="58"/>
      <c r="N79" s="1193"/>
      <c r="O79" s="1198"/>
      <c r="P79" s="1191"/>
      <c r="Q79" s="1192"/>
      <c r="R79" s="1193"/>
      <c r="S79" s="1192"/>
      <c r="T79" s="579"/>
      <c r="U79" s="579"/>
      <c r="V79" s="579"/>
      <c r="W79" s="579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P79" s="1"/>
      <c r="AQ79" s="1"/>
    </row>
    <row r="80" spans="1:45" s="31" customFormat="1" ht="20.100000000000001" customHeight="1" thickTop="1" thickBot="1">
      <c r="A80" s="30"/>
      <c r="B80" s="585">
        <f t="shared" si="15"/>
        <v>0</v>
      </c>
      <c r="C80" s="587"/>
      <c r="D80" s="61"/>
      <c r="E80" s="61"/>
      <c r="F80" s="60"/>
      <c r="G80" s="569"/>
      <c r="H80" s="582"/>
      <c r="I80" s="1188"/>
      <c r="J80" s="1189"/>
      <c r="K80" s="1188"/>
      <c r="L80" s="1189"/>
      <c r="M80" s="58"/>
      <c r="N80" s="1196"/>
      <c r="O80" s="1197"/>
      <c r="P80" s="1194"/>
      <c r="Q80" s="1195"/>
      <c r="R80" s="1196"/>
      <c r="S80" s="1195"/>
      <c r="T80" s="579"/>
      <c r="U80" s="579"/>
      <c r="V80" s="579"/>
      <c r="W80" s="579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P80" s="1"/>
      <c r="AQ80" s="1"/>
    </row>
    <row r="81" spans="1:54" s="31" customFormat="1" ht="20.100000000000001" customHeight="1" thickTop="1" thickBot="1">
      <c r="A81" s="30"/>
      <c r="B81" s="585">
        <f t="shared" si="15"/>
        <v>0</v>
      </c>
      <c r="C81" s="587"/>
      <c r="D81" s="61"/>
      <c r="E81" s="61"/>
      <c r="F81" s="60"/>
      <c r="G81" s="569"/>
      <c r="H81" s="582"/>
      <c r="I81" s="1188"/>
      <c r="J81" s="1189"/>
      <c r="K81" s="1188"/>
      <c r="L81" s="1189"/>
      <c r="M81" s="58"/>
      <c r="N81" s="1193"/>
      <c r="O81" s="1198"/>
      <c r="P81" s="1191"/>
      <c r="Q81" s="1192"/>
      <c r="R81" s="1193"/>
      <c r="S81" s="1192"/>
      <c r="T81" s="579"/>
      <c r="U81" s="579"/>
      <c r="V81" s="579"/>
      <c r="W81" s="579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P81" s="1"/>
      <c r="AQ81" s="1"/>
    </row>
    <row r="82" spans="1:54" ht="20.100000000000001" customHeight="1" thickTop="1" thickBot="1">
      <c r="B82" s="585">
        <f t="shared" si="15"/>
        <v>0</v>
      </c>
      <c r="C82" s="587"/>
      <c r="D82" s="61"/>
      <c r="E82" s="61"/>
      <c r="F82" s="60"/>
      <c r="G82" s="569"/>
      <c r="H82" s="582"/>
      <c r="I82" s="1188"/>
      <c r="J82" s="1189"/>
      <c r="K82" s="1188"/>
      <c r="L82" s="1189"/>
      <c r="M82" s="58"/>
      <c r="N82" s="1196"/>
      <c r="O82" s="1197"/>
      <c r="P82" s="1194"/>
      <c r="Q82" s="1195"/>
      <c r="R82" s="1196"/>
      <c r="S82" s="1195"/>
      <c r="T82" s="579"/>
      <c r="U82" s="579"/>
      <c r="V82" s="579"/>
      <c r="W82" s="579"/>
      <c r="AR82" s="4"/>
    </row>
    <row r="83" spans="1:54" ht="16.5" thickTop="1" thickBot="1">
      <c r="B83" s="585">
        <f t="shared" si="15"/>
        <v>0</v>
      </c>
      <c r="C83" s="587"/>
      <c r="D83" s="61"/>
      <c r="E83" s="61"/>
      <c r="F83" s="60"/>
      <c r="G83" s="569"/>
      <c r="H83" s="582"/>
      <c r="I83" s="1188"/>
      <c r="J83" s="1189"/>
      <c r="K83" s="1188"/>
      <c r="L83" s="1189"/>
      <c r="M83" s="58"/>
      <c r="N83" s="1196"/>
      <c r="O83" s="1197"/>
      <c r="P83" s="1191"/>
      <c r="Q83" s="1192"/>
      <c r="R83" s="1193"/>
      <c r="S83" s="1192"/>
      <c r="T83" s="579"/>
      <c r="U83" s="579"/>
      <c r="V83" s="579"/>
      <c r="W83" s="579"/>
    </row>
    <row r="84" spans="1:54" ht="16.5" thickTop="1" thickBot="1">
      <c r="B84" s="585">
        <f t="shared" si="15"/>
        <v>0</v>
      </c>
      <c r="C84" s="587"/>
      <c r="D84" s="61"/>
      <c r="E84" s="61"/>
      <c r="F84" s="60"/>
      <c r="G84" s="569"/>
      <c r="H84" s="582"/>
      <c r="I84" s="1188"/>
      <c r="J84" s="1189"/>
      <c r="K84" s="1188"/>
      <c r="L84" s="1189"/>
      <c r="M84" s="58"/>
      <c r="N84" s="1193"/>
      <c r="O84" s="1198"/>
      <c r="P84" s="1194"/>
      <c r="Q84" s="1195"/>
      <c r="R84" s="1196"/>
      <c r="S84" s="1195"/>
      <c r="T84" s="579"/>
      <c r="U84" s="579"/>
      <c r="V84" s="579"/>
      <c r="W84" s="579"/>
    </row>
    <row r="85" spans="1:54" ht="16.5" thickTop="1" thickBot="1">
      <c r="B85" s="585">
        <f t="shared" si="15"/>
        <v>0</v>
      </c>
      <c r="C85" s="587"/>
      <c r="D85" s="61"/>
      <c r="E85" s="61"/>
      <c r="F85" s="60"/>
      <c r="G85" s="569"/>
      <c r="H85" s="582"/>
      <c r="I85" s="1188"/>
      <c r="J85" s="1189"/>
      <c r="K85" s="1188"/>
      <c r="L85" s="1189"/>
      <c r="M85" s="58"/>
      <c r="N85" s="1196"/>
      <c r="O85" s="1197"/>
      <c r="P85" s="1191" t="s">
        <v>12</v>
      </c>
      <c r="Q85" s="1192"/>
      <c r="R85" s="1193"/>
      <c r="S85" s="1192"/>
      <c r="T85" s="579"/>
      <c r="U85" s="579"/>
      <c r="V85" s="579"/>
      <c r="W85" s="579"/>
    </row>
    <row r="86" spans="1:54" ht="16.5" thickTop="1" thickBot="1">
      <c r="B86" s="585">
        <f t="shared" si="15"/>
        <v>0</v>
      </c>
      <c r="C86" s="587"/>
      <c r="D86" s="61"/>
      <c r="E86" s="61"/>
      <c r="F86" s="60"/>
      <c r="G86" s="569"/>
      <c r="H86" s="582"/>
      <c r="I86" s="1188"/>
      <c r="J86" s="1189"/>
      <c r="K86" s="1188"/>
      <c r="L86" s="1189"/>
      <c r="M86" s="58"/>
      <c r="N86" s="1193"/>
      <c r="O86" s="1198"/>
      <c r="P86" s="1194"/>
      <c r="Q86" s="1195"/>
      <c r="R86" s="1196"/>
      <c r="S86" s="1195"/>
      <c r="T86" s="579" t="s">
        <v>4240</v>
      </c>
      <c r="U86" s="579"/>
      <c r="V86" s="579"/>
      <c r="W86" s="579"/>
    </row>
    <row r="87" spans="1:54" ht="16.5" thickTop="1" thickBot="1">
      <c r="B87" s="585">
        <f t="shared" si="15"/>
        <v>0</v>
      </c>
      <c r="C87" s="587"/>
      <c r="D87" s="61"/>
      <c r="E87" s="61"/>
      <c r="F87" s="60"/>
      <c r="G87" s="569"/>
      <c r="H87" s="582"/>
      <c r="I87" s="1188"/>
      <c r="J87" s="1189"/>
      <c r="K87" s="1188"/>
      <c r="L87" s="1189"/>
      <c r="M87" s="58"/>
      <c r="N87" s="1196"/>
      <c r="O87" s="1197"/>
      <c r="P87" s="1191"/>
      <c r="Q87" s="1192"/>
      <c r="R87" s="1193"/>
      <c r="S87" s="1192"/>
      <c r="T87" s="579"/>
      <c r="U87" s="579"/>
      <c r="V87" s="579"/>
      <c r="W87" s="579"/>
    </row>
    <row r="88" spans="1:54" ht="16.5" thickTop="1" thickBot="1">
      <c r="B88" s="585">
        <f t="shared" si="15"/>
        <v>0</v>
      </c>
      <c r="C88" s="587"/>
      <c r="D88" s="61"/>
      <c r="E88" s="61"/>
      <c r="F88" s="60"/>
      <c r="G88" s="569"/>
      <c r="H88" s="582"/>
      <c r="I88" s="1188"/>
      <c r="J88" s="1189"/>
      <c r="K88" s="1188"/>
      <c r="L88" s="1189"/>
      <c r="M88" s="58"/>
      <c r="N88" s="1193"/>
      <c r="O88" s="1198"/>
      <c r="P88" s="1194"/>
      <c r="Q88" s="1195"/>
      <c r="R88" s="1196"/>
      <c r="S88" s="1195"/>
      <c r="T88" s="579"/>
      <c r="U88" s="579"/>
      <c r="V88" s="593"/>
      <c r="W88" s="593"/>
    </row>
    <row r="89" spans="1:54" ht="15.75" thickTop="1">
      <c r="B89" s="585">
        <f t="shared" si="15"/>
        <v>0</v>
      </c>
      <c r="C89" s="587"/>
      <c r="D89" s="61" t="s">
        <v>12</v>
      </c>
      <c r="E89" s="61"/>
      <c r="F89" s="60"/>
      <c r="G89" s="569"/>
      <c r="H89" s="582"/>
      <c r="I89" s="1188"/>
      <c r="J89" s="1189"/>
      <c r="K89" s="1188"/>
      <c r="L89" s="1189"/>
      <c r="M89" s="58"/>
      <c r="N89" s="1196"/>
      <c r="O89" s="1197"/>
      <c r="P89" s="1190"/>
      <c r="Q89" s="1189"/>
      <c r="R89" s="1188"/>
      <c r="S89" s="1189"/>
      <c r="T89" s="592"/>
      <c r="U89" s="592"/>
      <c r="V89" s="592"/>
      <c r="W89" s="593"/>
    </row>
    <row r="90" spans="1:54" s="28" customFormat="1" ht="39.75" customHeight="1">
      <c r="A90" s="27">
        <v>2</v>
      </c>
      <c r="B90" s="150"/>
      <c r="C90" s="96"/>
      <c r="D90" s="96"/>
      <c r="E90" s="151"/>
      <c r="F90" s="151"/>
      <c r="G90" s="151"/>
      <c r="H90" s="151"/>
      <c r="I90" s="151"/>
      <c r="J90" s="152" t="s">
        <v>185</v>
      </c>
      <c r="K90" s="152"/>
      <c r="L90" s="152"/>
      <c r="M90" s="152"/>
      <c r="N90" s="152"/>
      <c r="O90" s="152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Q90" s="31"/>
      <c r="AR90" s="31"/>
      <c r="AZ90" s="27"/>
      <c r="BA90" s="29"/>
      <c r="BB90" s="29"/>
    </row>
    <row r="91" spans="1:54" s="28" customFormat="1" ht="12" customHeight="1" thickBot="1">
      <c r="A91" s="27">
        <v>3</v>
      </c>
      <c r="B91" s="96"/>
      <c r="C91" s="96"/>
      <c r="D91" s="96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Q91" s="31"/>
      <c r="AR91" s="31"/>
      <c r="AZ91" s="27"/>
      <c r="BA91" s="29"/>
      <c r="BB91" s="29"/>
    </row>
    <row r="92" spans="1:54" s="31" customFormat="1" ht="20.100000000000001" customHeight="1" thickBot="1">
      <c r="A92" s="30">
        <v>5</v>
      </c>
      <c r="B92" s="150"/>
      <c r="C92" s="150"/>
      <c r="D92" s="150"/>
      <c r="E92" s="73" t="s">
        <v>186</v>
      </c>
      <c r="F92" s="33"/>
      <c r="G92" s="32" t="s">
        <v>3</v>
      </c>
      <c r="H92" s="33"/>
      <c r="I92" s="1296" t="s">
        <v>187</v>
      </c>
      <c r="J92" s="1297"/>
      <c r="K92" s="1297"/>
      <c r="L92" s="1297"/>
      <c r="M92" s="1297"/>
      <c r="N92" s="1297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P92" s="30"/>
    </row>
    <row r="93" spans="1:54" s="31" customFormat="1" ht="20.100000000000001" customHeight="1" thickBot="1">
      <c r="A93" s="30">
        <v>6</v>
      </c>
      <c r="B93" s="725" t="s">
        <v>188</v>
      </c>
      <c r="C93" s="726"/>
      <c r="D93" s="726"/>
      <c r="E93" s="725" t="s">
        <v>189</v>
      </c>
      <c r="F93" s="726"/>
      <c r="G93" s="727">
        <f>Banner</f>
        <v>0</v>
      </c>
      <c r="H93" s="726"/>
      <c r="I93" s="732" t="s">
        <v>190</v>
      </c>
      <c r="J93" s="732" t="s">
        <v>191</v>
      </c>
      <c r="K93" s="740"/>
      <c r="L93" s="732" t="s">
        <v>192</v>
      </c>
      <c r="M93" s="732" t="s">
        <v>193</v>
      </c>
      <c r="N93" s="732" t="s">
        <v>190</v>
      </c>
      <c r="O93" s="732" t="s">
        <v>194</v>
      </c>
      <c r="P93" s="732" t="s">
        <v>192</v>
      </c>
      <c r="Q93" s="732" t="s">
        <v>195</v>
      </c>
      <c r="R93" s="732" t="s">
        <v>190</v>
      </c>
      <c r="S93" s="1330" t="s">
        <v>196</v>
      </c>
      <c r="T93" s="1344"/>
      <c r="U93" s="1330" t="s">
        <v>192</v>
      </c>
      <c r="V93" s="1331"/>
      <c r="W93" s="1331"/>
      <c r="X93" s="154"/>
      <c r="Y93" s="154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</row>
    <row r="94" spans="1:54" s="31" customFormat="1" ht="20.100000000000001" customHeight="1" thickTop="1">
      <c r="A94" s="30">
        <v>7</v>
      </c>
      <c r="B94" s="196" t="s">
        <v>197</v>
      </c>
      <c r="C94" s="197"/>
      <c r="D94" s="35"/>
      <c r="E94" s="1482" t="s">
        <v>197</v>
      </c>
      <c r="F94" s="197"/>
      <c r="G94" s="233"/>
      <c r="H94" s="235"/>
      <c r="I94" s="234">
        <v>0</v>
      </c>
      <c r="J94" s="233"/>
      <c r="K94" s="235"/>
      <c r="L94" s="234"/>
      <c r="M94" s="236"/>
      <c r="N94" s="234">
        <v>0</v>
      </c>
      <c r="O94" s="236"/>
      <c r="P94" s="234"/>
      <c r="Q94" s="236"/>
      <c r="R94" s="234">
        <v>0</v>
      </c>
      <c r="S94" s="233"/>
      <c r="T94" s="235"/>
      <c r="U94" s="1332" t="s">
        <v>4240</v>
      </c>
      <c r="V94" s="1332"/>
      <c r="W94" s="1332"/>
      <c r="X94" s="154"/>
      <c r="Y94" s="154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</row>
    <row r="95" spans="1:54" s="31" customFormat="1" ht="20.100000000000001" customHeight="1" thickBot="1">
      <c r="A95" s="30">
        <v>8</v>
      </c>
      <c r="B95" s="198" t="s">
        <v>198</v>
      </c>
      <c r="C95" s="199"/>
      <c r="D95" s="36">
        <v>0</v>
      </c>
      <c r="E95" s="1483" t="s">
        <v>199</v>
      </c>
      <c r="F95" s="199"/>
      <c r="G95" s="36">
        <v>0</v>
      </c>
      <c r="H95" s="37"/>
      <c r="I95" s="36">
        <v>0</v>
      </c>
      <c r="J95" s="36">
        <v>0</v>
      </c>
      <c r="K95" s="37"/>
      <c r="L95" s="38"/>
      <c r="M95" s="36">
        <v>0</v>
      </c>
      <c r="N95" s="36">
        <v>0</v>
      </c>
      <c r="O95" s="36">
        <v>0</v>
      </c>
      <c r="P95" s="38"/>
      <c r="Q95" s="36">
        <v>0</v>
      </c>
      <c r="R95" s="36">
        <v>0</v>
      </c>
      <c r="S95" s="36">
        <v>0</v>
      </c>
      <c r="T95" s="37"/>
      <c r="U95" s="1341"/>
      <c r="V95" s="1341"/>
      <c r="W95" s="1341"/>
      <c r="X95" s="154"/>
      <c r="Y95" s="154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</row>
    <row r="96" spans="1:54" s="31" customFormat="1" ht="20.100000000000001" customHeight="1" thickTop="1">
      <c r="B96" s="198" t="s">
        <v>200</v>
      </c>
      <c r="C96" s="199"/>
      <c r="D96" s="39"/>
      <c r="E96" s="1483" t="s">
        <v>200</v>
      </c>
      <c r="F96" s="199"/>
      <c r="G96" s="233"/>
      <c r="H96" s="235"/>
      <c r="I96" s="234">
        <v>0</v>
      </c>
      <c r="J96" s="233"/>
      <c r="K96" s="235"/>
      <c r="L96" s="234"/>
      <c r="M96" s="236"/>
      <c r="N96" s="234">
        <v>0</v>
      </c>
      <c r="O96" s="236"/>
      <c r="P96" s="234"/>
      <c r="Q96" s="236"/>
      <c r="R96" s="234">
        <v>0</v>
      </c>
      <c r="S96" s="233"/>
      <c r="T96" s="235"/>
      <c r="U96" s="1341"/>
      <c r="V96" s="1341"/>
      <c r="W96" s="1341"/>
      <c r="X96" s="154"/>
      <c r="Y96" s="154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</row>
    <row r="97" spans="1:54" s="31" customFormat="1" ht="20.100000000000001" customHeight="1" thickBot="1">
      <c r="A97" s="30"/>
      <c r="B97" s="200" t="s">
        <v>201</v>
      </c>
      <c r="C97" s="201"/>
      <c r="D97" s="40">
        <v>0</v>
      </c>
      <c r="E97" s="1484" t="s">
        <v>202</v>
      </c>
      <c r="F97" s="202"/>
      <c r="G97" s="36">
        <v>0</v>
      </c>
      <c r="H97" s="37"/>
      <c r="I97" s="36">
        <v>0</v>
      </c>
      <c r="J97" s="36">
        <v>0</v>
      </c>
      <c r="K97" s="37"/>
      <c r="L97" s="38"/>
      <c r="M97" s="36">
        <v>0</v>
      </c>
      <c r="N97" s="36">
        <v>0</v>
      </c>
      <c r="O97" s="36">
        <v>0</v>
      </c>
      <c r="P97" s="38"/>
      <c r="Q97" s="36">
        <v>0</v>
      </c>
      <c r="R97" s="36">
        <v>0</v>
      </c>
      <c r="S97" s="36">
        <v>0</v>
      </c>
      <c r="T97" s="37"/>
      <c r="U97" s="1342"/>
      <c r="V97" s="1342"/>
      <c r="W97" s="1342"/>
      <c r="X97" s="154"/>
      <c r="Y97" s="154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</row>
    <row r="98" spans="1:54" s="31" customFormat="1" ht="20.100000000000001" customHeight="1" thickBot="1">
      <c r="A98" s="41"/>
      <c r="B98" s="154"/>
      <c r="C98" s="154"/>
      <c r="D98" s="154"/>
      <c r="E98" s="203" t="s">
        <v>203</v>
      </c>
      <c r="F98" s="204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343"/>
      <c r="V98" s="1343"/>
      <c r="W98" s="1343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30"/>
      <c r="AO98" s="30"/>
      <c r="AP98" s="30"/>
      <c r="AS98" s="34"/>
    </row>
    <row r="99" spans="1:54" s="31" customFormat="1" ht="20.100000000000001" customHeight="1" thickTop="1">
      <c r="A99" s="41"/>
      <c r="B99" s="154"/>
      <c r="C99" s="154"/>
      <c r="D99" s="154"/>
      <c r="E99" s="1482" t="s">
        <v>197</v>
      </c>
      <c r="F99" s="197"/>
      <c r="G99" s="233"/>
      <c r="H99" s="235"/>
      <c r="I99" s="234">
        <v>0</v>
      </c>
      <c r="J99" s="233"/>
      <c r="K99" s="235"/>
      <c r="L99" s="234"/>
      <c r="M99" s="236"/>
      <c r="N99" s="234">
        <v>0</v>
      </c>
      <c r="O99" s="236"/>
      <c r="P99" s="234"/>
      <c r="Q99" s="236"/>
      <c r="R99" s="234">
        <v>0</v>
      </c>
      <c r="S99" s="233"/>
      <c r="T99" s="234"/>
      <c r="U99" s="1341"/>
      <c r="V99" s="1341"/>
      <c r="W99" s="1341"/>
      <c r="X99" s="154"/>
      <c r="Y99" s="154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</row>
    <row r="100" spans="1:54" s="31" customFormat="1" ht="20.100000000000001" customHeight="1" thickBot="1">
      <c r="A100" s="30"/>
      <c r="B100" s="154"/>
      <c r="C100" s="154"/>
      <c r="D100" s="154"/>
      <c r="E100" s="1483" t="s">
        <v>199</v>
      </c>
      <c r="F100" s="199"/>
      <c r="G100" s="36">
        <v>0</v>
      </c>
      <c r="H100" s="37"/>
      <c r="I100" s="36">
        <v>0</v>
      </c>
      <c r="J100" s="36">
        <v>0</v>
      </c>
      <c r="K100" s="37"/>
      <c r="L100" s="38"/>
      <c r="M100" s="36">
        <v>0</v>
      </c>
      <c r="N100" s="36">
        <v>0</v>
      </c>
      <c r="O100" s="36">
        <v>0</v>
      </c>
      <c r="P100" s="38"/>
      <c r="Q100" s="36">
        <v>0</v>
      </c>
      <c r="R100" s="36">
        <v>0</v>
      </c>
      <c r="S100" s="36">
        <v>0</v>
      </c>
      <c r="T100" s="37"/>
      <c r="U100" s="1342"/>
      <c r="V100" s="1342"/>
      <c r="W100" s="1342"/>
      <c r="X100" s="154"/>
      <c r="Y100" s="154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</row>
    <row r="101" spans="1:54" s="31" customFormat="1" ht="20.100000000000001" customHeight="1" thickTop="1">
      <c r="A101" s="30"/>
      <c r="B101" s="154"/>
      <c r="C101" s="154"/>
      <c r="D101" s="154"/>
      <c r="E101" s="1483" t="s">
        <v>200</v>
      </c>
      <c r="F101" s="199"/>
      <c r="G101" s="233"/>
      <c r="H101" s="235"/>
      <c r="I101" s="234">
        <v>0</v>
      </c>
      <c r="J101" s="233"/>
      <c r="K101" s="235"/>
      <c r="L101" s="234"/>
      <c r="M101" s="236"/>
      <c r="N101" s="234">
        <v>0</v>
      </c>
      <c r="O101" s="236"/>
      <c r="P101" s="234"/>
      <c r="Q101" s="236"/>
      <c r="R101" s="234">
        <v>0</v>
      </c>
      <c r="S101" s="233"/>
      <c r="T101" s="234"/>
      <c r="U101" s="1342"/>
      <c r="V101" s="1342"/>
      <c r="W101" s="1342"/>
      <c r="X101" s="154"/>
      <c r="Y101" s="154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</row>
    <row r="102" spans="1:54" s="31" customFormat="1" ht="20.100000000000001" customHeight="1" thickBot="1">
      <c r="A102" s="30"/>
      <c r="B102" s="154"/>
      <c r="C102" s="154"/>
      <c r="D102" s="154"/>
      <c r="E102" s="1485" t="s">
        <v>202</v>
      </c>
      <c r="F102" s="201"/>
      <c r="G102" s="40">
        <v>0</v>
      </c>
      <c r="H102" s="42"/>
      <c r="I102" s="40">
        <v>0</v>
      </c>
      <c r="J102" s="40">
        <v>0</v>
      </c>
      <c r="K102" s="42"/>
      <c r="L102" s="43"/>
      <c r="M102" s="40">
        <v>0</v>
      </c>
      <c r="N102" s="40">
        <v>0</v>
      </c>
      <c r="O102" s="40">
        <v>0</v>
      </c>
      <c r="P102" s="43"/>
      <c r="Q102" s="40">
        <v>0</v>
      </c>
      <c r="R102" s="40">
        <v>0</v>
      </c>
      <c r="S102" s="40">
        <v>0</v>
      </c>
      <c r="T102" s="42"/>
      <c r="U102" s="1342"/>
      <c r="V102" s="1342"/>
      <c r="W102" s="1342"/>
      <c r="X102" s="154"/>
      <c r="Y102" s="154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</row>
    <row r="103" spans="1:54" s="31" customFormat="1" ht="8.25" customHeight="1">
      <c r="A103" s="30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Z103" s="30"/>
      <c r="BA103" s="34"/>
      <c r="BB103" s="34"/>
    </row>
  </sheetData>
  <dataConsolidate/>
  <customSheetViews>
    <customSheetView guid="{46EC73BC-F04D-40CA-A242-737CF95450E9}" scale="80" showPageBreaks="1" printArea="1" hiddenColumns="1" topLeftCell="A7">
      <selection activeCell="M21" sqref="M21"/>
      <rowBreaks count="1" manualBreakCount="1">
        <brk id="53" min="1" max="21" man="1"/>
      </rowBreaks>
      <pageMargins left="0" right="0" top="0" bottom="0" header="0" footer="0"/>
      <printOptions horizontalCentered="1"/>
      <pageSetup scale="62" orientation="landscape" r:id="rId1"/>
      <headerFooter>
        <oddFooter>&amp;L&amp;Z&amp;F
&amp;A&amp;Cpage &amp;P of &amp;N&amp;R&amp;D &amp;T</oddFooter>
      </headerFooter>
    </customSheetView>
  </customSheetViews>
  <mergeCells count="171">
    <mergeCell ref="K70:L71"/>
    <mergeCell ref="K72:L72"/>
    <mergeCell ref="U95:W95"/>
    <mergeCell ref="U96:W96"/>
    <mergeCell ref="U97:W97"/>
    <mergeCell ref="U99:W99"/>
    <mergeCell ref="U100:W100"/>
    <mergeCell ref="U102:W102"/>
    <mergeCell ref="U98:W98"/>
    <mergeCell ref="S93:T93"/>
    <mergeCell ref="U101:W101"/>
    <mergeCell ref="O52:W52"/>
    <mergeCell ref="O53:W56"/>
    <mergeCell ref="O59:W62"/>
    <mergeCell ref="O58:W58"/>
    <mergeCell ref="O65:W68"/>
    <mergeCell ref="O64:W64"/>
    <mergeCell ref="U93:W93"/>
    <mergeCell ref="U94:W94"/>
    <mergeCell ref="V72:W72"/>
    <mergeCell ref="P82:Q82"/>
    <mergeCell ref="R82:S82"/>
    <mergeCell ref="N87:O87"/>
    <mergeCell ref="N88:O88"/>
    <mergeCell ref="N89:O89"/>
    <mergeCell ref="N77:O77"/>
    <mergeCell ref="N78:O78"/>
    <mergeCell ref="D74:E74"/>
    <mergeCell ref="I92:N92"/>
    <mergeCell ref="C75:G75"/>
    <mergeCell ref="H75:O75"/>
    <mergeCell ref="P75:S75"/>
    <mergeCell ref="I77:J77"/>
    <mergeCell ref="K77:L77"/>
    <mergeCell ref="P77:Q77"/>
    <mergeCell ref="R77:S77"/>
    <mergeCell ref="I78:J78"/>
    <mergeCell ref="K78:L78"/>
    <mergeCell ref="P78:Q78"/>
    <mergeCell ref="R78:S78"/>
    <mergeCell ref="I76:J76"/>
    <mergeCell ref="K76:L76"/>
    <mergeCell ref="N76:O76"/>
    <mergeCell ref="P76:Q76"/>
    <mergeCell ref="R76:S76"/>
    <mergeCell ref="I81:J81"/>
    <mergeCell ref="K81:L81"/>
    <mergeCell ref="P81:Q81"/>
    <mergeCell ref="R81:S81"/>
    <mergeCell ref="I82:J82"/>
    <mergeCell ref="K82:L82"/>
    <mergeCell ref="U45:V45"/>
    <mergeCell ref="U46:V46"/>
    <mergeCell ref="U47:V47"/>
    <mergeCell ref="U48:V48"/>
    <mergeCell ref="U49:V49"/>
    <mergeCell ref="U50:V50"/>
    <mergeCell ref="X37:Z37"/>
    <mergeCell ref="X38:Z38"/>
    <mergeCell ref="X39:Z39"/>
    <mergeCell ref="X45:Z45"/>
    <mergeCell ref="X40:Z40"/>
    <mergeCell ref="X41:Z41"/>
    <mergeCell ref="X42:Z42"/>
    <mergeCell ref="X49:Z49"/>
    <mergeCell ref="X50:Z50"/>
    <mergeCell ref="X46:Z46"/>
    <mergeCell ref="X47:Z47"/>
    <mergeCell ref="X48:Z48"/>
    <mergeCell ref="D34:E34"/>
    <mergeCell ref="U35:V35"/>
    <mergeCell ref="X35:Z35"/>
    <mergeCell ref="X36:Z36"/>
    <mergeCell ref="X43:Z43"/>
    <mergeCell ref="X44:Z44"/>
    <mergeCell ref="U36:V36"/>
    <mergeCell ref="U37:V37"/>
    <mergeCell ref="U38:V38"/>
    <mergeCell ref="U39:V39"/>
    <mergeCell ref="U40:V40"/>
    <mergeCell ref="U41:V41"/>
    <mergeCell ref="U42:V42"/>
    <mergeCell ref="U43:V43"/>
    <mergeCell ref="U44:V44"/>
    <mergeCell ref="H2:Q5"/>
    <mergeCell ref="U3:V3"/>
    <mergeCell ref="C7:G7"/>
    <mergeCell ref="H7:I8"/>
    <mergeCell ref="J7:L8"/>
    <mergeCell ref="M7:Q7"/>
    <mergeCell ref="R7:S7"/>
    <mergeCell ref="T7:W7"/>
    <mergeCell ref="E8:G8"/>
    <mergeCell ref="M8:Q8"/>
    <mergeCell ref="R8:S8"/>
    <mergeCell ref="AA14:AF14"/>
    <mergeCell ref="M11:Q11"/>
    <mergeCell ref="C12:G12"/>
    <mergeCell ref="S14:T15"/>
    <mergeCell ref="U14:U15"/>
    <mergeCell ref="B14:R14"/>
    <mergeCell ref="C13:G13"/>
    <mergeCell ref="J11:L13"/>
    <mergeCell ref="H11:I13"/>
    <mergeCell ref="M12:Q13"/>
    <mergeCell ref="R12:S13"/>
    <mergeCell ref="T8:W13"/>
    <mergeCell ref="R9:S9"/>
    <mergeCell ref="C10:G10"/>
    <mergeCell ref="M10:Q10"/>
    <mergeCell ref="R10:S10"/>
    <mergeCell ref="C9:G9"/>
    <mergeCell ref="H9:I10"/>
    <mergeCell ref="J9:L10"/>
    <mergeCell ref="M9:Q9"/>
    <mergeCell ref="R11:S11"/>
    <mergeCell ref="X10:Z10"/>
    <mergeCell ref="N16:O16"/>
    <mergeCell ref="U16:V16"/>
    <mergeCell ref="AA16:AA17"/>
    <mergeCell ref="AB16:AB17"/>
    <mergeCell ref="AE16:AE17"/>
    <mergeCell ref="AF16:AF17"/>
    <mergeCell ref="U17:V17"/>
    <mergeCell ref="AC16:AC17"/>
    <mergeCell ref="AD16:AD17"/>
    <mergeCell ref="X16:Z16"/>
    <mergeCell ref="I79:J79"/>
    <mergeCell ref="K79:L79"/>
    <mergeCell ref="P79:Q79"/>
    <mergeCell ref="R79:S79"/>
    <mergeCell ref="I80:J80"/>
    <mergeCell ref="K80:L80"/>
    <mergeCell ref="P80:Q80"/>
    <mergeCell ref="R80:S80"/>
    <mergeCell ref="R85:S85"/>
    <mergeCell ref="N79:O79"/>
    <mergeCell ref="N80:O80"/>
    <mergeCell ref="N81:O81"/>
    <mergeCell ref="N82:O82"/>
    <mergeCell ref="I86:J86"/>
    <mergeCell ref="K86:L86"/>
    <mergeCell ref="P86:Q86"/>
    <mergeCell ref="R86:S86"/>
    <mergeCell ref="I83:J83"/>
    <mergeCell ref="K83:L83"/>
    <mergeCell ref="P83:Q83"/>
    <mergeCell ref="R83:S83"/>
    <mergeCell ref="I84:J84"/>
    <mergeCell ref="K84:L84"/>
    <mergeCell ref="P84:Q84"/>
    <mergeCell ref="R84:S84"/>
    <mergeCell ref="N85:O85"/>
    <mergeCell ref="N86:O86"/>
    <mergeCell ref="I85:J85"/>
    <mergeCell ref="K85:L85"/>
    <mergeCell ref="P85:Q85"/>
    <mergeCell ref="N83:O83"/>
    <mergeCell ref="N84:O84"/>
    <mergeCell ref="I89:J89"/>
    <mergeCell ref="K89:L89"/>
    <mergeCell ref="P89:Q89"/>
    <mergeCell ref="R89:S89"/>
    <mergeCell ref="I87:J87"/>
    <mergeCell ref="K87:L87"/>
    <mergeCell ref="P87:Q87"/>
    <mergeCell ref="R87:S87"/>
    <mergeCell ref="I88:J88"/>
    <mergeCell ref="K88:L88"/>
    <mergeCell ref="P88:Q88"/>
    <mergeCell ref="R88:S88"/>
  </mergeCells>
  <conditionalFormatting sqref="K18:K30">
    <cfRule type="expression" dxfId="34" priority="16" stopIfTrue="1">
      <formula>G18=0</formula>
    </cfRule>
  </conditionalFormatting>
  <conditionalFormatting sqref="L18:L30">
    <cfRule type="expression" dxfId="33" priority="15" stopIfTrue="1">
      <formula>G18=0</formula>
    </cfRule>
  </conditionalFormatting>
  <conditionalFormatting sqref="I18:I30">
    <cfRule type="cellIs" dxfId="32" priority="13" stopIfTrue="1" operator="equal">
      <formula>0</formula>
    </cfRule>
  </conditionalFormatting>
  <conditionalFormatting sqref="X18:X32">
    <cfRule type="cellIs" dxfId="31" priority="10" stopIfTrue="1" operator="lessThan">
      <formula>0.01</formula>
    </cfRule>
  </conditionalFormatting>
  <conditionalFormatting sqref="Y18:Y32">
    <cfRule type="cellIs" dxfId="30" priority="9" stopIfTrue="1" operator="lessThan">
      <formula>0.01</formula>
    </cfRule>
  </conditionalFormatting>
  <conditionalFormatting sqref="Z18:Z32">
    <cfRule type="cellIs" dxfId="29" priority="8" stopIfTrue="1" operator="lessThan">
      <formula>0.01</formula>
    </cfRule>
  </conditionalFormatting>
  <conditionalFormatting sqref="R8:S10 R11:R12">
    <cfRule type="expression" dxfId="28" priority="7" stopIfTrue="1">
      <formula>$R$7=""</formula>
    </cfRule>
  </conditionalFormatting>
  <conditionalFormatting sqref="K31:K32">
    <cfRule type="expression" dxfId="27" priority="6" stopIfTrue="1">
      <formula>G31=0</formula>
    </cfRule>
  </conditionalFormatting>
  <conditionalFormatting sqref="L31:L32">
    <cfRule type="expression" dxfId="26" priority="5" stopIfTrue="1">
      <formula>G31=0</formula>
    </cfRule>
  </conditionalFormatting>
  <conditionalFormatting sqref="I31:I32">
    <cfRule type="cellIs" dxfId="25" priority="4" stopIfTrue="1" operator="equal">
      <formula>0</formula>
    </cfRule>
  </conditionalFormatting>
  <dataValidations xWindow="172" yWindow="452" count="2">
    <dataValidation type="list" allowBlank="1" showInputMessage="1" showErrorMessage="1" sqref="D74:E74" xr:uid="{00000000-0002-0000-0200-000000000000}">
      <formula1>"COPT,DONA,DEST,HOLD"</formula1>
    </dataValidation>
    <dataValidation type="list" allowBlank="1" showInputMessage="1" showErrorMessage="1" sqref="V72" xr:uid="{00000000-0002-0000-0200-000001000000}">
      <formula1>"Yes,No"</formula1>
    </dataValidation>
  </dataValidations>
  <printOptions horizontalCentered="1"/>
  <pageMargins left="0" right="0" top="0.19" bottom="0.25" header="0" footer="0.17"/>
  <pageSetup scale="57" orientation="landscape" verticalDpi="598" r:id="rId2"/>
  <headerFooter>
    <oddFooter>&amp;L&amp;Z&amp;F
&amp;A&amp;Cpage &amp;P of &amp;N&amp;R&amp;D &amp;T</oddFooter>
  </headerFooter>
  <rowBreaks count="2" manualBreakCount="2">
    <brk id="50" min="1" max="22" man="1"/>
    <brk id="102" min="1" max="22" man="1"/>
  </rowBreaks>
  <ignoredErrors>
    <ignoredError sqref="C7:G12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5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54</xdr:row>
                    <xdr:rowOff>180975</xdr:rowOff>
                  </from>
                  <to>
                    <xdr:col>3</xdr:col>
                    <xdr:colOff>409575</xdr:colOff>
                    <xdr:row>55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6" name="Check Box 2">
              <controlPr defaultSize="0" autoFill="0" autoLine="0" autoPict="0">
                <anchor moveWithCells="1">
                  <from>
                    <xdr:col>3</xdr:col>
                    <xdr:colOff>333375</xdr:colOff>
                    <xdr:row>54</xdr:row>
                    <xdr:rowOff>180975</xdr:rowOff>
                  </from>
                  <to>
                    <xdr:col>3</xdr:col>
                    <xdr:colOff>476250</xdr:colOff>
                    <xdr:row>55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7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55</xdr:row>
                    <xdr:rowOff>200025</xdr:rowOff>
                  </from>
                  <to>
                    <xdr:col>3</xdr:col>
                    <xdr:colOff>409575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8" name="Check Box 4">
              <controlPr defaultSize="0" autoFill="0" autoLine="0" autoPict="0">
                <anchor moveWithCells="1">
                  <from>
                    <xdr:col>3</xdr:col>
                    <xdr:colOff>333375</xdr:colOff>
                    <xdr:row>55</xdr:row>
                    <xdr:rowOff>200025</xdr:rowOff>
                  </from>
                  <to>
                    <xdr:col>3</xdr:col>
                    <xdr:colOff>476250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9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56</xdr:row>
                    <xdr:rowOff>200025</xdr:rowOff>
                  </from>
                  <to>
                    <xdr:col>3</xdr:col>
                    <xdr:colOff>409575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10" name="Check Box 6">
              <controlPr defaultSize="0" autoFill="0" autoLine="0" autoPict="0">
                <anchor moveWithCells="1">
                  <from>
                    <xdr:col>3</xdr:col>
                    <xdr:colOff>333375</xdr:colOff>
                    <xdr:row>56</xdr:row>
                    <xdr:rowOff>200025</xdr:rowOff>
                  </from>
                  <to>
                    <xdr:col>3</xdr:col>
                    <xdr:colOff>476250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1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57</xdr:row>
                    <xdr:rowOff>200025</xdr:rowOff>
                  </from>
                  <to>
                    <xdr:col>3</xdr:col>
                    <xdr:colOff>409575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57</xdr:row>
                    <xdr:rowOff>200025</xdr:rowOff>
                  </from>
                  <to>
                    <xdr:col>3</xdr:col>
                    <xdr:colOff>476250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3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58</xdr:row>
                    <xdr:rowOff>200025</xdr:rowOff>
                  </from>
                  <to>
                    <xdr:col>3</xdr:col>
                    <xdr:colOff>409575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4" name="Check Box 10">
              <controlPr defaultSize="0" autoFill="0" autoLine="0" autoPict="0">
                <anchor moveWithCells="1">
                  <from>
                    <xdr:col>3</xdr:col>
                    <xdr:colOff>333375</xdr:colOff>
                    <xdr:row>58</xdr:row>
                    <xdr:rowOff>200025</xdr:rowOff>
                  </from>
                  <to>
                    <xdr:col>3</xdr:col>
                    <xdr:colOff>476250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5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59</xdr:row>
                    <xdr:rowOff>228600</xdr:rowOff>
                  </from>
                  <to>
                    <xdr:col>3</xdr:col>
                    <xdr:colOff>409575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6" name="Check Box 12">
              <controlPr defaultSize="0" autoFill="0" autoLine="0" autoPict="0">
                <anchor moveWithCells="1">
                  <from>
                    <xdr:col>3</xdr:col>
                    <xdr:colOff>333375</xdr:colOff>
                    <xdr:row>59</xdr:row>
                    <xdr:rowOff>228600</xdr:rowOff>
                  </from>
                  <to>
                    <xdr:col>3</xdr:col>
                    <xdr:colOff>476250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7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60</xdr:row>
                    <xdr:rowOff>228600</xdr:rowOff>
                  </from>
                  <to>
                    <xdr:col>3</xdr:col>
                    <xdr:colOff>409575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8" name="Check Box 14">
              <controlPr defaultSize="0" autoFill="0" autoLine="0" autoPict="0">
                <anchor moveWithCells="1">
                  <from>
                    <xdr:col>3</xdr:col>
                    <xdr:colOff>333375</xdr:colOff>
                    <xdr:row>60</xdr:row>
                    <xdr:rowOff>228600</xdr:rowOff>
                  </from>
                  <to>
                    <xdr:col>3</xdr:col>
                    <xdr:colOff>476250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9" name="Check Box 15">
              <controlPr defaultSize="0" autoFill="0" autoLine="0" autoPict="0">
                <anchor moveWithCells="1">
                  <from>
                    <xdr:col>1</xdr:col>
                    <xdr:colOff>819150</xdr:colOff>
                    <xdr:row>103</xdr:row>
                    <xdr:rowOff>0</xdr:rowOff>
                  </from>
                  <to>
                    <xdr:col>1</xdr:col>
                    <xdr:colOff>1133475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20" name="Check Box 16">
              <controlPr defaultSize="0" autoFill="0" autoLine="0" autoPict="0">
                <anchor moveWithCells="1">
                  <from>
                    <xdr:col>1</xdr:col>
                    <xdr:colOff>819150</xdr:colOff>
                    <xdr:row>103</xdr:row>
                    <xdr:rowOff>0</xdr:rowOff>
                  </from>
                  <to>
                    <xdr:col>1</xdr:col>
                    <xdr:colOff>1133475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21" name="Check Box 17">
              <controlPr defaultSize="0" autoFill="0" autoLine="0" autoPict="0">
                <anchor moveWithCells="1">
                  <from>
                    <xdr:col>1</xdr:col>
                    <xdr:colOff>790575</xdr:colOff>
                    <xdr:row>103</xdr:row>
                    <xdr:rowOff>0</xdr:rowOff>
                  </from>
                  <to>
                    <xdr:col>1</xdr:col>
                    <xdr:colOff>1104900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2" name="Check Box 18">
              <controlPr defaultSize="0" autoFill="0" autoLine="0" autoPict="0">
                <anchor moveWithCells="1">
                  <from>
                    <xdr:col>1</xdr:col>
                    <xdr:colOff>781050</xdr:colOff>
                    <xdr:row>103</xdr:row>
                    <xdr:rowOff>0</xdr:rowOff>
                  </from>
                  <to>
                    <xdr:col>1</xdr:col>
                    <xdr:colOff>1104900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3" name="Check Box 19">
              <controlPr defaultSize="0" autoFill="0" autoLine="0" autoPict="0">
                <anchor moveWithCells="1">
                  <from>
                    <xdr:col>1</xdr:col>
                    <xdr:colOff>819150</xdr:colOff>
                    <xdr:row>103</xdr:row>
                    <xdr:rowOff>0</xdr:rowOff>
                  </from>
                  <to>
                    <xdr:col>1</xdr:col>
                    <xdr:colOff>1133475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4" name="Check Box 20">
              <controlPr defaultSize="0" autoFill="0" autoLine="0" autoPict="0">
                <anchor moveWithCells="1">
                  <from>
                    <xdr:col>1</xdr:col>
                    <xdr:colOff>800100</xdr:colOff>
                    <xdr:row>103</xdr:row>
                    <xdr:rowOff>0</xdr:rowOff>
                  </from>
                  <to>
                    <xdr:col>1</xdr:col>
                    <xdr:colOff>1114425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5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61</xdr:row>
                    <xdr:rowOff>228600</xdr:rowOff>
                  </from>
                  <to>
                    <xdr:col>3</xdr:col>
                    <xdr:colOff>409575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6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61</xdr:row>
                    <xdr:rowOff>228600</xdr:rowOff>
                  </from>
                  <to>
                    <xdr:col>3</xdr:col>
                    <xdr:colOff>476250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7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62</xdr:row>
                    <xdr:rowOff>228600</xdr:rowOff>
                  </from>
                  <to>
                    <xdr:col>3</xdr:col>
                    <xdr:colOff>409575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8" name="Check Box 24">
              <controlPr defaultSize="0" autoFill="0" autoLine="0" autoPict="0">
                <anchor moveWithCells="1">
                  <from>
                    <xdr:col>3</xdr:col>
                    <xdr:colOff>333375</xdr:colOff>
                    <xdr:row>62</xdr:row>
                    <xdr:rowOff>228600</xdr:rowOff>
                  </from>
                  <to>
                    <xdr:col>3</xdr:col>
                    <xdr:colOff>476250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9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63</xdr:row>
                    <xdr:rowOff>228600</xdr:rowOff>
                  </from>
                  <to>
                    <xdr:col>3</xdr:col>
                    <xdr:colOff>409575</xdr:colOff>
                    <xdr:row>64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30" name="Check Box 26">
              <controlPr defaultSize="0" autoFill="0" autoLine="0" autoPict="0">
                <anchor moveWithCells="1">
                  <from>
                    <xdr:col>3</xdr:col>
                    <xdr:colOff>333375</xdr:colOff>
                    <xdr:row>63</xdr:row>
                    <xdr:rowOff>228600</xdr:rowOff>
                  </from>
                  <to>
                    <xdr:col>3</xdr:col>
                    <xdr:colOff>476250</xdr:colOff>
                    <xdr:row>64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31" name="Check Box 27">
              <controlPr defaultSize="0" autoFill="0" autoLine="0" autoPict="0">
                <anchor moveWithCells="1">
                  <from>
                    <xdr:col>3</xdr:col>
                    <xdr:colOff>85725</xdr:colOff>
                    <xdr:row>64</xdr:row>
                    <xdr:rowOff>228600</xdr:rowOff>
                  </from>
                  <to>
                    <xdr:col>3</xdr:col>
                    <xdr:colOff>409575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2" name="Check Box 28">
              <controlPr defaultSize="0" autoFill="0" autoLine="0" autoPict="0">
                <anchor moveWithCells="1">
                  <from>
                    <xdr:col>3</xdr:col>
                    <xdr:colOff>333375</xdr:colOff>
                    <xdr:row>64</xdr:row>
                    <xdr:rowOff>228600</xdr:rowOff>
                  </from>
                  <to>
                    <xdr:col>3</xdr:col>
                    <xdr:colOff>476250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3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65</xdr:row>
                    <xdr:rowOff>238125</xdr:rowOff>
                  </from>
                  <to>
                    <xdr:col>3</xdr:col>
                    <xdr:colOff>409575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4" name="Check Box 30">
              <controlPr defaultSize="0" autoFill="0" autoLine="0" autoPict="0">
                <anchor moveWithCells="1">
                  <from>
                    <xdr:col>3</xdr:col>
                    <xdr:colOff>333375</xdr:colOff>
                    <xdr:row>65</xdr:row>
                    <xdr:rowOff>238125</xdr:rowOff>
                  </from>
                  <to>
                    <xdr:col>3</xdr:col>
                    <xdr:colOff>476250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5" name="Check Box 31">
              <controlPr defaultSize="0" autoFill="0" autoLine="0" autoPict="0">
                <anchor moveWithCells="1">
                  <from>
                    <xdr:col>3</xdr:col>
                    <xdr:colOff>85725</xdr:colOff>
                    <xdr:row>68</xdr:row>
                    <xdr:rowOff>0</xdr:rowOff>
                  </from>
                  <to>
                    <xdr:col>3</xdr:col>
                    <xdr:colOff>409575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6" name="Check Box 32">
              <controlPr defaultSize="0" autoFill="0" autoLine="0" autoPict="0">
                <anchor moveWithCells="1">
                  <from>
                    <xdr:col>3</xdr:col>
                    <xdr:colOff>333375</xdr:colOff>
                    <xdr:row>68</xdr:row>
                    <xdr:rowOff>0</xdr:rowOff>
                  </from>
                  <to>
                    <xdr:col>3</xdr:col>
                    <xdr:colOff>476250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7" name="Check Box 33">
              <controlPr defaultSize="0" autoFill="0" autoLine="0" autoPict="0">
                <anchor moveWithCells="1">
                  <from>
                    <xdr:col>3</xdr:col>
                    <xdr:colOff>85725</xdr:colOff>
                    <xdr:row>68</xdr:row>
                    <xdr:rowOff>0</xdr:rowOff>
                  </from>
                  <to>
                    <xdr:col>3</xdr:col>
                    <xdr:colOff>409575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8" name="Check Box 34">
              <controlPr defaultSize="0" autoFill="0" autoLine="0" autoPict="0">
                <anchor moveWithCells="1">
                  <from>
                    <xdr:col>3</xdr:col>
                    <xdr:colOff>333375</xdr:colOff>
                    <xdr:row>68</xdr:row>
                    <xdr:rowOff>0</xdr:rowOff>
                  </from>
                  <to>
                    <xdr:col>3</xdr:col>
                    <xdr:colOff>476250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9" name="Check Box 35">
              <controlPr defaultSize="0" autoFill="0" autoLine="0" autoPict="0">
                <anchor moveWithCells="1">
                  <from>
                    <xdr:col>3</xdr:col>
                    <xdr:colOff>66675</xdr:colOff>
                    <xdr:row>53</xdr:row>
                    <xdr:rowOff>238125</xdr:rowOff>
                  </from>
                  <to>
                    <xdr:col>3</xdr:col>
                    <xdr:colOff>390525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40" name="Check Box 36">
              <controlPr defaultSize="0" autoFill="0" autoLine="0" autoPict="0">
                <anchor moveWithCells="1">
                  <from>
                    <xdr:col>3</xdr:col>
                    <xdr:colOff>333375</xdr:colOff>
                    <xdr:row>53</xdr:row>
                    <xdr:rowOff>228600</xdr:rowOff>
                  </from>
                  <to>
                    <xdr:col>3</xdr:col>
                    <xdr:colOff>476250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41" name="Check Box 37">
              <controlPr defaultSize="0" autoFill="0" autoLine="0" autoPict="0">
                <anchor moveWithCells="1">
                  <from>
                    <xdr:col>1</xdr:col>
                    <xdr:colOff>790575</xdr:colOff>
                    <xdr:row>70</xdr:row>
                    <xdr:rowOff>0</xdr:rowOff>
                  </from>
                  <to>
                    <xdr:col>1</xdr:col>
                    <xdr:colOff>1085850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2" name="Check Box 38">
              <controlPr defaultSize="0" autoFill="0" autoLine="0" autoPict="0">
                <anchor moveWithCells="1">
                  <from>
                    <xdr:col>2</xdr:col>
                    <xdr:colOff>409575</xdr:colOff>
                    <xdr:row>69</xdr:row>
                    <xdr:rowOff>180975</xdr:rowOff>
                  </from>
                  <to>
                    <xdr:col>2</xdr:col>
                    <xdr:colOff>685800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3" name="Check Box 39">
              <controlPr defaultSize="0" autoFill="0" autoLine="0" autoPict="0">
                <anchor moveWithCells="1">
                  <from>
                    <xdr:col>1</xdr:col>
                    <xdr:colOff>514350</xdr:colOff>
                    <xdr:row>71</xdr:row>
                    <xdr:rowOff>0</xdr:rowOff>
                  </from>
                  <to>
                    <xdr:col>1</xdr:col>
                    <xdr:colOff>847725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4" r:id="rId44" name="Check Box 40">
              <controlPr defaultSize="0" autoFill="0" autoLine="0" autoPict="0">
                <anchor moveWithCells="1">
                  <from>
                    <xdr:col>2</xdr:col>
                    <xdr:colOff>419100</xdr:colOff>
                    <xdr:row>71</xdr:row>
                    <xdr:rowOff>0</xdr:rowOff>
                  </from>
                  <to>
                    <xdr:col>2</xdr:col>
                    <xdr:colOff>685800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5" name="Check Box 41">
              <controlPr defaultSize="0" autoFill="0" autoLine="0" autoPict="0">
                <anchor moveWithCells="1">
                  <from>
                    <xdr:col>1</xdr:col>
                    <xdr:colOff>1162050</xdr:colOff>
                    <xdr:row>71</xdr:row>
                    <xdr:rowOff>0</xdr:rowOff>
                  </from>
                  <to>
                    <xdr:col>2</xdr:col>
                    <xdr:colOff>47625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46" name="Check Box 42">
              <controlPr defaultSize="0" autoFill="0" autoLine="0" autoPict="0">
                <anchor moveWithCells="1">
                  <from>
                    <xdr:col>7</xdr:col>
                    <xdr:colOff>28575</xdr:colOff>
                    <xdr:row>69</xdr:row>
                    <xdr:rowOff>152400</xdr:rowOff>
                  </from>
                  <to>
                    <xdr:col>7</xdr:col>
                    <xdr:colOff>342900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47" name="Check Box 43">
              <controlPr defaultSize="0" autoFill="0" autoLine="0" autoPict="0">
                <anchor moveWithCells="1">
                  <from>
                    <xdr:col>7</xdr:col>
                    <xdr:colOff>38100</xdr:colOff>
                    <xdr:row>71</xdr:row>
                    <xdr:rowOff>0</xdr:rowOff>
                  </from>
                  <to>
                    <xdr:col>7</xdr:col>
                    <xdr:colOff>352425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48" name="Check Box 1031">
              <controlPr defaultSize="0" autoFill="0" autoLine="0" autoPict="0">
                <anchor moveWithCells="1">
                  <from>
                    <xdr:col>3</xdr:col>
                    <xdr:colOff>85725</xdr:colOff>
                    <xdr:row>65</xdr:row>
                    <xdr:rowOff>228600</xdr:rowOff>
                  </from>
                  <to>
                    <xdr:col>3</xdr:col>
                    <xdr:colOff>409575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49" name="Check Box 1032">
              <controlPr defaultSize="0" autoFill="0" autoLine="0" autoPict="0">
                <anchor moveWithCells="1">
                  <from>
                    <xdr:col>3</xdr:col>
                    <xdr:colOff>333375</xdr:colOff>
                    <xdr:row>65</xdr:row>
                    <xdr:rowOff>228600</xdr:rowOff>
                  </from>
                  <to>
                    <xdr:col>3</xdr:col>
                    <xdr:colOff>476250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50" name="Check Box 1033">
              <controlPr defaultSize="0" autoFill="0" autoLine="0" autoPict="0">
                <anchor moveWithCells="1">
                  <from>
                    <xdr:col>3</xdr:col>
                    <xdr:colOff>85725</xdr:colOff>
                    <xdr:row>66</xdr:row>
                    <xdr:rowOff>228600</xdr:rowOff>
                  </from>
                  <to>
                    <xdr:col>3</xdr:col>
                    <xdr:colOff>409575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51" name="Check Box 1034">
              <controlPr defaultSize="0" autoFill="0" autoLine="0" autoPict="0">
                <anchor moveWithCells="1">
                  <from>
                    <xdr:col>3</xdr:col>
                    <xdr:colOff>333375</xdr:colOff>
                    <xdr:row>66</xdr:row>
                    <xdr:rowOff>228600</xdr:rowOff>
                  </from>
                  <to>
                    <xdr:col>3</xdr:col>
                    <xdr:colOff>476250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52" name="Check Box 1035">
              <controlPr defaultSize="0" autoFill="0" autoLine="0" autoPict="0">
                <anchor moveWithCells="1">
                  <from>
                    <xdr:col>3</xdr:col>
                    <xdr:colOff>85725</xdr:colOff>
                    <xdr:row>67</xdr:row>
                    <xdr:rowOff>238125</xdr:rowOff>
                  </from>
                  <to>
                    <xdr:col>3</xdr:col>
                    <xdr:colOff>409575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53" name="Check Box 1036">
              <controlPr defaultSize="0" autoFill="0" autoLine="0" autoPict="0">
                <anchor moveWithCells="1">
                  <from>
                    <xdr:col>3</xdr:col>
                    <xdr:colOff>333375</xdr:colOff>
                    <xdr:row>67</xdr:row>
                    <xdr:rowOff>238125</xdr:rowOff>
                  </from>
                  <to>
                    <xdr:col>3</xdr:col>
                    <xdr:colOff>476250</xdr:colOff>
                    <xdr:row>69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72" yWindow="452" count="6">
        <x14:dataValidation type="list" allowBlank="1" showInputMessage="1" showErrorMessage="1" xr:uid="{00000000-0002-0000-0200-000002000000}">
          <x14:formula1>
            <xm:f>Data!$A$2:$A$27</xm:f>
          </x14:formula1>
          <xm:sqref>R18:R32</xm:sqref>
        </x14:dataValidation>
        <x14:dataValidation type="list" allowBlank="1" showInputMessage="1" showErrorMessage="1" xr:uid="{00000000-0002-0000-0200-000004000000}">
          <x14:formula1>
            <xm:f>Data!$E$2:$E$7</xm:f>
          </x14:formula1>
          <xm:sqref>T8</xm:sqref>
        </x14:dataValidation>
        <x14:dataValidation type="list" allowBlank="1" showInputMessage="1" showErrorMessage="1" xr:uid="{00000000-0002-0000-0200-000005000000}">
          <x14:formula1>
            <xm:f>Data!$D$2:$D$25</xm:f>
          </x14:formula1>
          <xm:sqref>J11</xm:sqref>
        </x14:dataValidation>
        <x14:dataValidation type="list" allowBlank="1" showInputMessage="1" showErrorMessage="1" xr:uid="{00000000-0002-0000-0200-000006000000}">
          <x14:formula1>
            <xm:f>Data!$C$2:$C$8</xm:f>
          </x14:formula1>
          <xm:sqref>J7:L8</xm:sqref>
        </x14:dataValidation>
        <x14:dataValidation type="list" allowBlank="1" showInputMessage="1" showErrorMessage="1" xr:uid="{00000000-0002-0000-0200-000007000000}">
          <x14:formula1>
            <xm:f>Data!$B$2:$B$34</xm:f>
          </x14:formula1>
          <xm:sqref>J9:L10</xm:sqref>
        </x14:dataValidation>
        <x14:dataValidation type="list" allowBlank="1" showInputMessage="1" showErrorMessage="1" promptTitle="Warehouse" prompt="Choose warehouse or &quot;Any DSD&quot;" xr:uid="{00000000-0002-0000-0200-000003000000}">
          <x14:formula1>
            <xm:f>Data!$F$2:$F$14</xm:f>
          </x14:formula1>
          <xm:sqref>D16:E16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AJ88"/>
  <sheetViews>
    <sheetView tabSelected="1" zoomScale="78" zoomScaleNormal="78" workbookViewId="0">
      <selection activeCell="U39" sqref="U39"/>
    </sheetView>
  </sheetViews>
  <sheetFormatPr defaultColWidth="8.85546875" defaultRowHeight="15"/>
  <cols>
    <col min="1" max="1" width="0.7109375" style="1" customWidth="1"/>
    <col min="2" max="2" width="19.85546875" style="1" customWidth="1"/>
    <col min="3" max="3" width="18.42578125" style="1" customWidth="1"/>
    <col min="4" max="4" width="9.140625" style="1" customWidth="1"/>
    <col min="5" max="5" width="9.5703125" style="1" customWidth="1"/>
    <col min="6" max="6" width="7.7109375" style="1" customWidth="1"/>
    <col min="7" max="7" width="8.42578125" style="1" customWidth="1"/>
    <col min="8" max="8" width="10.140625" style="1" customWidth="1"/>
    <col min="9" max="9" width="10.42578125" style="1" bestFit="1" customWidth="1"/>
    <col min="10" max="10" width="7.7109375" style="1" customWidth="1"/>
    <col min="11" max="11" width="10.7109375" style="1" bestFit="1" customWidth="1"/>
    <col min="12" max="12" width="11.42578125" style="1" customWidth="1"/>
    <col min="13" max="13" width="10.7109375" style="1" customWidth="1"/>
    <col min="14" max="14" width="12.140625" style="1" customWidth="1"/>
    <col min="15" max="15" width="6.7109375" style="1" customWidth="1"/>
    <col min="16" max="16" width="8.7109375" style="1" customWidth="1"/>
    <col min="17" max="17" width="7.5703125" style="1" customWidth="1"/>
    <col min="18" max="18" width="11.140625" style="1" customWidth="1"/>
    <col min="19" max="19" width="9.28515625" style="1" bestFit="1" customWidth="1"/>
    <col min="20" max="20" width="10.42578125" style="1" customWidth="1"/>
    <col min="21" max="21" width="10.140625" style="1" customWidth="1"/>
    <col min="22" max="22" width="11.7109375" style="1" bestFit="1" customWidth="1"/>
    <col min="23" max="23" width="13.28515625" style="1" customWidth="1"/>
    <col min="24" max="25" width="13" style="1" customWidth="1"/>
    <col min="26" max="26" width="11.140625" style="1" customWidth="1"/>
    <col min="27" max="27" width="10.85546875" style="1" hidden="1" customWidth="1"/>
    <col min="28" max="28" width="10.42578125" style="1" hidden="1" customWidth="1"/>
    <col min="29" max="29" width="12.42578125" style="1" hidden="1" customWidth="1"/>
    <col min="30" max="31" width="9.5703125" style="1" hidden="1" customWidth="1"/>
    <col min="32" max="32" width="12.42578125" style="1" hidden="1" customWidth="1"/>
    <col min="33" max="39" width="6.7109375" style="1" customWidth="1"/>
    <col min="40" max="16384" width="8.85546875" style="1"/>
  </cols>
  <sheetData>
    <row r="1" spans="2:36" ht="2.25" customHeight="1" thickBot="1"/>
    <row r="2" spans="2:36" ht="22.9" customHeight="1">
      <c r="B2" s="93"/>
      <c r="C2" s="94"/>
      <c r="D2" s="94"/>
      <c r="E2" s="94"/>
      <c r="F2" s="94"/>
      <c r="G2" s="94"/>
      <c r="H2" s="1271" t="s">
        <v>0</v>
      </c>
      <c r="I2" s="1271"/>
      <c r="J2" s="1271"/>
      <c r="K2" s="1271"/>
      <c r="L2" s="1271"/>
      <c r="M2" s="1271"/>
      <c r="N2" s="1271"/>
      <c r="O2" s="1271"/>
      <c r="P2" s="1271"/>
      <c r="Q2" s="1271"/>
      <c r="R2" s="2"/>
      <c r="S2" s="2"/>
      <c r="T2" s="2"/>
      <c r="U2" s="2"/>
      <c r="V2" s="2"/>
      <c r="W2" s="2"/>
      <c r="X2" s="2"/>
    </row>
    <row r="3" spans="2:36" ht="15.75" customHeight="1">
      <c r="B3" s="95"/>
      <c r="C3" s="96"/>
      <c r="D3" s="96"/>
      <c r="E3" s="96"/>
      <c r="F3" s="96"/>
      <c r="G3" s="96"/>
      <c r="H3" s="1272"/>
      <c r="I3" s="1272"/>
      <c r="J3" s="1272"/>
      <c r="K3" s="1272"/>
      <c r="L3" s="1272"/>
      <c r="M3" s="1272"/>
      <c r="N3" s="1272"/>
      <c r="O3" s="1272"/>
      <c r="P3" s="1272"/>
      <c r="Q3" s="1272"/>
      <c r="R3" s="1068" t="s">
        <v>4290</v>
      </c>
      <c r="S3" s="98"/>
      <c r="T3" s="98"/>
      <c r="U3" s="1273"/>
      <c r="V3" s="1273"/>
      <c r="X3" s="116"/>
    </row>
    <row r="4" spans="2:36" ht="15" customHeight="1">
      <c r="B4" s="95"/>
      <c r="C4" s="96"/>
      <c r="D4" s="96"/>
      <c r="E4" s="99"/>
      <c r="F4" s="96"/>
      <c r="G4" s="96"/>
      <c r="H4" s="1272"/>
      <c r="I4" s="1272"/>
      <c r="J4" s="1272"/>
      <c r="K4" s="1272"/>
      <c r="L4" s="1272"/>
      <c r="M4" s="1272"/>
      <c r="N4" s="1272"/>
      <c r="O4" s="1272"/>
      <c r="P4" s="1272"/>
      <c r="Q4" s="1272"/>
      <c r="X4" s="117"/>
    </row>
    <row r="5" spans="2:36" ht="15" customHeight="1">
      <c r="B5" s="95"/>
      <c r="C5" s="96"/>
      <c r="D5" s="96"/>
      <c r="E5" s="96"/>
      <c r="F5" s="96"/>
      <c r="G5" s="96"/>
      <c r="H5" s="1272"/>
      <c r="I5" s="1272"/>
      <c r="J5" s="1272"/>
      <c r="K5" s="1272"/>
      <c r="L5" s="1272"/>
      <c r="M5" s="1272"/>
      <c r="N5" s="1272"/>
      <c r="O5" s="1272"/>
      <c r="P5" s="1272"/>
      <c r="Q5" s="1272"/>
      <c r="T5" s="1" t="s">
        <v>12</v>
      </c>
    </row>
    <row r="6" spans="2:36" ht="13.9" customHeight="1" thickBot="1">
      <c r="B6" s="95"/>
      <c r="C6" s="96"/>
      <c r="D6" s="96"/>
      <c r="E6" s="96"/>
      <c r="F6" s="96"/>
      <c r="G6" s="96"/>
    </row>
    <row r="7" spans="2:36" ht="13.9" customHeight="1" thickBot="1">
      <c r="B7" s="573" t="s">
        <v>7</v>
      </c>
      <c r="C7" s="1216"/>
      <c r="D7" s="1217"/>
      <c r="E7" s="1217"/>
      <c r="F7" s="1217"/>
      <c r="G7" s="1265"/>
      <c r="H7" s="1267" t="s">
        <v>3</v>
      </c>
      <c r="I7" s="1267"/>
      <c r="J7" s="1268"/>
      <c r="K7" s="1268"/>
      <c r="L7" s="1268"/>
      <c r="M7" s="1274" t="s">
        <v>1</v>
      </c>
      <c r="N7" s="1275"/>
      <c r="O7" s="1275"/>
      <c r="P7" s="1275"/>
      <c r="Q7" s="1276"/>
      <c r="R7" s="1277"/>
      <c r="S7" s="1277"/>
      <c r="T7" s="1278" t="s">
        <v>2</v>
      </c>
      <c r="U7" s="1278"/>
      <c r="V7" s="1278"/>
      <c r="W7" s="1279"/>
    </row>
    <row r="8" spans="2:36" ht="16.5" customHeight="1">
      <c r="B8" s="573" t="s">
        <v>11</v>
      </c>
      <c r="C8" s="574"/>
      <c r="D8" s="573" t="s">
        <v>13</v>
      </c>
      <c r="E8" s="1216"/>
      <c r="F8" s="1217"/>
      <c r="G8" s="1265"/>
      <c r="H8" s="1267"/>
      <c r="I8" s="1267"/>
      <c r="J8" s="1268"/>
      <c r="K8" s="1268"/>
      <c r="L8" s="1268"/>
      <c r="M8" s="1280" t="s">
        <v>5</v>
      </c>
      <c r="N8" s="1281"/>
      <c r="O8" s="1281"/>
      <c r="P8" s="1281"/>
      <c r="Q8" s="1282"/>
      <c r="R8" s="1252">
        <f>R7-72</f>
        <v>-72</v>
      </c>
      <c r="S8" s="1283"/>
      <c r="T8" s="1388"/>
      <c r="U8" s="1388"/>
      <c r="V8" s="1388"/>
      <c r="W8" s="1388"/>
      <c r="X8" s="98"/>
      <c r="Y8" s="98"/>
      <c r="Z8" s="98"/>
      <c r="AA8" s="98"/>
      <c r="AB8" s="98"/>
    </row>
    <row r="9" spans="2:36" ht="17.25" customHeight="1">
      <c r="B9" s="573" t="s">
        <v>15</v>
      </c>
      <c r="C9" s="1216"/>
      <c r="D9" s="1217"/>
      <c r="E9" s="1217"/>
      <c r="F9" s="1217"/>
      <c r="G9" s="1265"/>
      <c r="H9" s="1267" t="s">
        <v>8</v>
      </c>
      <c r="I9" s="1267"/>
      <c r="J9" s="1268"/>
      <c r="K9" s="1268"/>
      <c r="L9" s="1268"/>
      <c r="M9" s="1266" t="s">
        <v>6</v>
      </c>
      <c r="N9" s="1214"/>
      <c r="O9" s="1214"/>
      <c r="P9" s="1214"/>
      <c r="Q9" s="1215"/>
      <c r="R9" s="1263">
        <f>R7-67</f>
        <v>-67</v>
      </c>
      <c r="S9" s="1264"/>
      <c r="T9" s="1388"/>
      <c r="U9" s="1388"/>
      <c r="V9" s="1388"/>
      <c r="W9" s="1388"/>
      <c r="X9" s="118"/>
      <c r="Y9" s="119"/>
      <c r="Z9" s="118"/>
      <c r="AA9" s="98"/>
      <c r="AB9" s="98" t="s">
        <v>4240</v>
      </c>
    </row>
    <row r="10" spans="2:36" ht="19.5" customHeight="1">
      <c r="B10" s="573" t="s">
        <v>19</v>
      </c>
      <c r="C10" s="1216"/>
      <c r="D10" s="1217"/>
      <c r="E10" s="1217"/>
      <c r="F10" s="1217"/>
      <c r="G10" s="1265"/>
      <c r="H10" s="1267"/>
      <c r="I10" s="1267"/>
      <c r="J10" s="1268"/>
      <c r="K10" s="1268"/>
      <c r="L10" s="1268"/>
      <c r="M10" s="1266" t="s">
        <v>10</v>
      </c>
      <c r="N10" s="1214"/>
      <c r="O10" s="1214"/>
      <c r="P10" s="1214"/>
      <c r="Q10" s="1215"/>
      <c r="R10" s="1263">
        <f>R7-60</f>
        <v>-60</v>
      </c>
      <c r="S10" s="1264"/>
      <c r="T10" s="1388"/>
      <c r="U10" s="1388"/>
      <c r="V10" s="1388"/>
      <c r="W10" s="1388"/>
      <c r="X10" s="98"/>
      <c r="Y10" s="1270"/>
      <c r="Z10" s="1270"/>
      <c r="AA10" s="98"/>
      <c r="AB10" s="98"/>
    </row>
    <row r="11" spans="2:36" ht="30" customHeight="1">
      <c r="B11" s="573" t="s">
        <v>22</v>
      </c>
      <c r="C11" s="574"/>
      <c r="D11" s="573" t="s">
        <v>23</v>
      </c>
      <c r="E11" s="575"/>
      <c r="F11" s="573" t="s">
        <v>24</v>
      </c>
      <c r="G11" s="576"/>
      <c r="H11" s="1382" t="s">
        <v>16</v>
      </c>
      <c r="I11" s="1382"/>
      <c r="J11" s="1384"/>
      <c r="K11" s="1384"/>
      <c r="L11" s="1384"/>
      <c r="M11" s="1266" t="s">
        <v>14</v>
      </c>
      <c r="N11" s="1214"/>
      <c r="O11" s="1214"/>
      <c r="P11" s="1214"/>
      <c r="Q11" s="1215"/>
      <c r="R11" s="1263">
        <f>R7-28</f>
        <v>-28</v>
      </c>
      <c r="S11" s="1269"/>
      <c r="T11" s="1388"/>
      <c r="U11" s="1388"/>
      <c r="V11" s="1388"/>
      <c r="W11" s="1388"/>
      <c r="AA11" s="120"/>
      <c r="AB11" s="97"/>
      <c r="AC11" s="98"/>
      <c r="AD11" s="121"/>
      <c r="AE11" s="98"/>
      <c r="AF11" s="98"/>
    </row>
    <row r="12" spans="2:36" ht="15.75">
      <c r="B12" s="573" t="s">
        <v>25</v>
      </c>
      <c r="C12" s="1216" t="s">
        <v>12</v>
      </c>
      <c r="D12" s="1217"/>
      <c r="E12" s="1217"/>
      <c r="F12" s="1217"/>
      <c r="G12" s="1265"/>
      <c r="H12" s="1383"/>
      <c r="I12" s="1383"/>
      <c r="J12" s="1385"/>
      <c r="K12" s="1385"/>
      <c r="L12" s="1385"/>
      <c r="M12" s="1266" t="s">
        <v>18</v>
      </c>
      <c r="N12" s="1214"/>
      <c r="O12" s="1214"/>
      <c r="P12" s="1214"/>
      <c r="Q12" s="1215"/>
      <c r="R12" s="1263">
        <f>R7-15</f>
        <v>-15</v>
      </c>
      <c r="S12" s="1269"/>
      <c r="T12" s="1389"/>
      <c r="U12" s="1389"/>
      <c r="V12" s="1389"/>
      <c r="W12" s="1389"/>
      <c r="Z12" s="119"/>
      <c r="AE12" s="120"/>
      <c r="AF12" s="97"/>
      <c r="AG12" s="98"/>
      <c r="AH12" s="121"/>
      <c r="AI12" s="98"/>
      <c r="AJ12" s="98"/>
    </row>
    <row r="13" spans="2:36">
      <c r="B13" s="573" t="s">
        <v>26</v>
      </c>
      <c r="C13" s="1227"/>
      <c r="D13" s="1228"/>
      <c r="E13" s="1228"/>
      <c r="F13" s="1228"/>
      <c r="G13" s="1228"/>
      <c r="H13" s="1363"/>
      <c r="I13" s="1364"/>
      <c r="J13" s="1364"/>
      <c r="K13" s="1364"/>
      <c r="L13" s="1365"/>
      <c r="M13" s="1369" t="s">
        <v>20</v>
      </c>
      <c r="N13" s="1369"/>
      <c r="O13" s="1370"/>
      <c r="P13" s="1371"/>
      <c r="Q13" s="1372"/>
      <c r="R13" s="1376" t="s">
        <v>21</v>
      </c>
      <c r="S13" s="1377"/>
      <c r="T13" s="1378"/>
      <c r="U13" s="1395"/>
      <c r="V13" s="1396"/>
      <c r="W13" s="1397"/>
      <c r="AC13" s="120"/>
      <c r="AD13" s="97"/>
      <c r="AE13" s="98"/>
      <c r="AF13" s="121"/>
      <c r="AG13" s="98"/>
      <c r="AH13" s="98"/>
    </row>
    <row r="14" spans="2:36" ht="15" customHeight="1" thickBot="1">
      <c r="B14" s="12" t="s">
        <v>27</v>
      </c>
      <c r="C14" s="13"/>
      <c r="D14" s="13"/>
      <c r="E14" s="13"/>
      <c r="F14" s="13"/>
      <c r="G14" s="13"/>
      <c r="H14" s="1366"/>
      <c r="I14" s="1367"/>
      <c r="J14" s="1367"/>
      <c r="K14" s="1367"/>
      <c r="L14" s="1368"/>
      <c r="M14" s="1369"/>
      <c r="N14" s="1369"/>
      <c r="O14" s="1373"/>
      <c r="P14" s="1374"/>
      <c r="Q14" s="1375"/>
      <c r="R14" s="1379"/>
      <c r="S14" s="1380"/>
      <c r="T14" s="1381"/>
      <c r="U14" s="1398"/>
      <c r="V14" s="1399"/>
      <c r="W14" s="1400"/>
      <c r="AB14" s="528"/>
      <c r="AC14" s="120"/>
      <c r="AD14" s="97"/>
      <c r="AE14" s="98"/>
      <c r="AF14" s="121"/>
      <c r="AG14" s="98"/>
      <c r="AH14" s="98"/>
    </row>
    <row r="15" spans="2:36" ht="15.6" customHeight="1" thickTop="1" thickBot="1">
      <c r="B15" s="399" t="s">
        <v>28</v>
      </c>
      <c r="H15" s="104"/>
      <c r="I15" s="105"/>
      <c r="J15" s="103"/>
      <c r="K15" s="103"/>
      <c r="L15" s="106"/>
      <c r="M15" s="107"/>
      <c r="N15" s="107"/>
      <c r="P15" s="108"/>
      <c r="Q15" s="103"/>
      <c r="R15" s="103"/>
      <c r="S15" s="103"/>
      <c r="T15" s="103"/>
      <c r="U15" s="103"/>
      <c r="V15" s="103"/>
      <c r="W15" s="103"/>
      <c r="X15" s="119"/>
    </row>
    <row r="16" spans="2:36" ht="15" customHeight="1">
      <c r="B16" s="400" t="s">
        <v>29</v>
      </c>
      <c r="I16" s="100"/>
      <c r="J16" s="98"/>
      <c r="K16" s="101"/>
      <c r="L16" s="98"/>
      <c r="M16" s="332"/>
      <c r="N16" s="332"/>
      <c r="O16" s="103"/>
      <c r="P16" s="103"/>
      <c r="Q16" s="103"/>
      <c r="R16" s="103"/>
      <c r="S16" s="103"/>
      <c r="T16" s="103"/>
      <c r="U16" s="103"/>
      <c r="V16" s="103"/>
      <c r="W16" s="103"/>
      <c r="X16" s="98"/>
      <c r="AA16" s="610" t="s">
        <v>4244</v>
      </c>
      <c r="AB16" s="611"/>
      <c r="AC16" s="611"/>
      <c r="AD16" s="611"/>
      <c r="AE16" s="611"/>
      <c r="AF16" s="612"/>
    </row>
    <row r="17" spans="2:36" ht="8.25" customHeight="1" thickBot="1">
      <c r="B17" s="401"/>
      <c r="C17" s="98"/>
      <c r="D17" s="98"/>
      <c r="E17" s="98"/>
      <c r="F17" s="98"/>
      <c r="G17" s="98"/>
      <c r="H17" s="98"/>
      <c r="J17" s="4"/>
      <c r="K17" s="4"/>
      <c r="O17" s="103"/>
      <c r="P17" s="103"/>
      <c r="Q17" s="103"/>
      <c r="R17" s="103"/>
      <c r="S17" s="103"/>
      <c r="T17" s="103"/>
      <c r="U17" s="103"/>
      <c r="V17" s="103"/>
      <c r="W17" s="103"/>
      <c r="X17" s="99"/>
      <c r="AA17" s="613"/>
      <c r="AB17" s="614"/>
      <c r="AC17" s="614"/>
      <c r="AD17" s="614"/>
      <c r="AE17" s="614"/>
      <c r="AF17" s="615"/>
    </row>
    <row r="18" spans="2:36" ht="27.75" customHeight="1" thickBot="1">
      <c r="B18" s="48"/>
      <c r="C18" s="49"/>
      <c r="D18" s="1401" t="s">
        <v>30</v>
      </c>
      <c r="E18" s="1402"/>
      <c r="F18" s="81"/>
      <c r="G18" s="351" t="s">
        <v>4248</v>
      </c>
      <c r="H18" s="352"/>
      <c r="I18" s="84" t="s">
        <v>31</v>
      </c>
      <c r="J18" s="79"/>
      <c r="K18" s="76"/>
      <c r="L18" s="1070" t="s">
        <v>4291</v>
      </c>
      <c r="M18" s="15"/>
      <c r="N18" s="15"/>
      <c r="O18" s="15"/>
      <c r="P18" s="72"/>
      <c r="Q18" s="103"/>
      <c r="R18" s="103"/>
      <c r="S18" s="103"/>
      <c r="T18" s="103"/>
      <c r="U18" s="103"/>
      <c r="V18" s="103"/>
      <c r="W18" s="103"/>
      <c r="X18" s="45"/>
      <c r="AA18" s="112" t="str">
        <f>D20</f>
        <v/>
      </c>
      <c r="AB18" s="2"/>
      <c r="AC18" s="3"/>
      <c r="AD18" s="112" t="str">
        <f>E20</f>
        <v/>
      </c>
      <c r="AE18" s="2"/>
      <c r="AF18" s="3"/>
    </row>
    <row r="19" spans="2:36" ht="28.15" customHeight="1" thickBot="1">
      <c r="B19" s="51" t="s">
        <v>33</v>
      </c>
      <c r="C19" s="44"/>
      <c r="D19" s="602"/>
      <c r="E19" s="547"/>
      <c r="F19" s="356" t="s">
        <v>34</v>
      </c>
      <c r="G19" s="357" t="s">
        <v>35</v>
      </c>
      <c r="H19" s="362" t="s">
        <v>36</v>
      </c>
      <c r="I19" s="1071" t="s">
        <v>4292</v>
      </c>
      <c r="J19" s="541" t="s">
        <v>38</v>
      </c>
      <c r="K19" s="542" t="s">
        <v>38</v>
      </c>
      <c r="L19" s="543" t="s">
        <v>38</v>
      </c>
      <c r="M19" s="363" t="s">
        <v>39</v>
      </c>
      <c r="N19" s="562"/>
      <c r="O19" s="1199"/>
      <c r="P19" s="1403"/>
      <c r="Q19" s="367" t="s">
        <v>40</v>
      </c>
      <c r="R19" s="367" t="s">
        <v>41</v>
      </c>
      <c r="S19" s="368" t="s">
        <v>42</v>
      </c>
      <c r="T19" s="369" t="s">
        <v>4293</v>
      </c>
      <c r="U19" s="370" t="s">
        <v>4294</v>
      </c>
      <c r="V19" s="370" t="s">
        <v>4295</v>
      </c>
      <c r="W19" s="596" t="s">
        <v>44</v>
      </c>
      <c r="X19" s="1209" t="s">
        <v>4252</v>
      </c>
      <c r="Y19" s="1209"/>
      <c r="Z19" s="1210"/>
      <c r="AA19" s="1203" t="s">
        <v>4253</v>
      </c>
      <c r="AB19" s="1205" t="s">
        <v>4254</v>
      </c>
      <c r="AC19" s="1207" t="s">
        <v>4255</v>
      </c>
      <c r="AD19" s="1203" t="s">
        <v>4253</v>
      </c>
      <c r="AE19" s="1205" t="s">
        <v>4254</v>
      </c>
      <c r="AF19" s="1207" t="s">
        <v>4255</v>
      </c>
    </row>
    <row r="20" spans="2:36" ht="15.75" thickBot="1">
      <c r="B20" s="353" t="s">
        <v>45</v>
      </c>
      <c r="C20" s="354" t="s">
        <v>46</v>
      </c>
      <c r="D20" s="603" t="str">
        <f>IF(ISERROR(VLOOKUP(D19,Data!F$2:G$14,2,FALSE)),"",VLOOKUP(D19,Data!F$2:G$14,2,FALSE))</f>
        <v/>
      </c>
      <c r="E20" s="355" t="str">
        <f>IF(ISERROR(VLOOKUP(E19,Data!F$2:G$14,2,FALSE)),"",VLOOKUP(E19,Data!F$2:G$14,2,FALSE))</f>
        <v/>
      </c>
      <c r="F20" s="359" t="s">
        <v>48</v>
      </c>
      <c r="G20" s="360" t="s">
        <v>48</v>
      </c>
      <c r="H20" s="540" t="s">
        <v>49</v>
      </c>
      <c r="I20" s="546" t="s">
        <v>50</v>
      </c>
      <c r="J20" s="360" t="s">
        <v>48</v>
      </c>
      <c r="K20" s="544" t="s">
        <v>51</v>
      </c>
      <c r="L20" s="545" t="s">
        <v>51</v>
      </c>
      <c r="M20" s="536" t="s">
        <v>52</v>
      </c>
      <c r="N20" s="537"/>
      <c r="O20" s="537"/>
      <c r="P20" s="537"/>
      <c r="Q20" s="549" t="s">
        <v>48</v>
      </c>
      <c r="R20" s="549"/>
      <c r="S20" s="550"/>
      <c r="T20" s="551"/>
      <c r="U20" s="552"/>
      <c r="V20" s="552"/>
      <c r="W20" s="597" t="s">
        <v>56</v>
      </c>
      <c r="X20" s="609" t="s">
        <v>4262</v>
      </c>
      <c r="Y20" s="609" t="s">
        <v>4263</v>
      </c>
      <c r="Z20" s="609" t="s">
        <v>4264</v>
      </c>
      <c r="AA20" s="1205"/>
      <c r="AB20" s="1205"/>
      <c r="AC20" s="1207"/>
      <c r="AD20" s="1203"/>
      <c r="AE20" s="1205"/>
      <c r="AF20" s="1207"/>
    </row>
    <row r="21" spans="2:36" s="17" customFormat="1" ht="20.25" customHeight="1" thickBot="1">
      <c r="B21" s="64"/>
      <c r="C21" s="530"/>
      <c r="D21" s="75"/>
      <c r="E21" s="131"/>
      <c r="F21" s="129"/>
      <c r="G21" s="129"/>
      <c r="H21" s="1060"/>
      <c r="I21" s="1061">
        <f>IF(OR($D$20=9706,$D$20=9716),AC21,IF(OR($E$20=9706,$E$20=9716),AF21,IF($D$20=62252,(H21*1.0212),IF($E$20=62252,(H21*1.0212),0))))</f>
        <v>0</v>
      </c>
      <c r="J21" s="538"/>
      <c r="K21" s="1062" t="e">
        <f>IF(OR($D$20=9706,$D$20=9716, $D$20=62252),L21,H21/G21)</f>
        <v>#DIV/0!</v>
      </c>
      <c r="L21" s="1063">
        <f t="shared" ref="L21:L35" si="0">IF(ISERROR(I21/G21),0,I21/G21)</f>
        <v>0</v>
      </c>
      <c r="M21" s="534"/>
      <c r="N21" s="563"/>
      <c r="O21" s="535"/>
      <c r="P21" s="535"/>
      <c r="Q21" s="548"/>
      <c r="R21" s="158"/>
      <c r="S21" s="1059"/>
      <c r="T21" s="70"/>
      <c r="U21" s="70"/>
      <c r="V21" s="1078"/>
      <c r="W21" s="1077"/>
      <c r="X21" s="1076" t="str">
        <f t="shared" ref="X21:X35" si="1">IF(ISERROR((T21-K21)/T21),"",(T21-K21)/T21)</f>
        <v/>
      </c>
      <c r="Y21" s="616" t="str">
        <f>IF(ISERROR((U21-K21)/U21),"",(U21-K21)/U21)</f>
        <v/>
      </c>
      <c r="Z21" s="616" t="str">
        <f>IF(ISERROR((V21-K21)/V21),"",(V21-K21)/V21)</f>
        <v/>
      </c>
      <c r="AA21" s="113" t="str">
        <f>IF($AA$18=9706,Data!$I$5,IF($AA$18=9716,Data!$I$6,""))</f>
        <v/>
      </c>
      <c r="AB21" s="114" t="str">
        <f>IF($AA$18=9706,Data!$H$5,IF($AA$18=9716,Data!$H$6,""))</f>
        <v/>
      </c>
      <c r="AC21" s="115" t="e">
        <f>($H21+AA21)*(1+AB21)</f>
        <v>#VALUE!</v>
      </c>
      <c r="AD21" s="113" t="str">
        <f>IF($AD$18=9706,Data!$I$5,IF($AD$18=9716,Data!$I$6,""))</f>
        <v/>
      </c>
      <c r="AE21" s="114" t="str">
        <f>IF($AD$18=9706,Data!$H$5,IF($AD$18=9716,Data!$H$6,""))</f>
        <v/>
      </c>
      <c r="AF21" s="115" t="e">
        <f>($H21+AD21)*(1+AE21)</f>
        <v>#VALUE!</v>
      </c>
      <c r="AG21" s="1"/>
      <c r="AH21" s="1"/>
      <c r="AI21" s="1"/>
      <c r="AJ21" s="1"/>
    </row>
    <row r="22" spans="2:36" s="17" customFormat="1" ht="21" customHeight="1" thickBot="1">
      <c r="B22" s="64"/>
      <c r="C22" s="530"/>
      <c r="D22" s="75"/>
      <c r="E22" s="132"/>
      <c r="F22" s="82"/>
      <c r="G22" s="129"/>
      <c r="H22" s="1060"/>
      <c r="I22" s="1061">
        <f t="shared" ref="I22:I26" si="2">IF(OR($D$20=9706,$D$20=9716),AC22,IF(OR($E$20=9706,$E$20=9716),AF22,IF($D$20=62252,(H22*1.0212),IF($E$20=62252,(H22*1.0212),0))))</f>
        <v>0</v>
      </c>
      <c r="J22" s="539"/>
      <c r="K22" s="1062" t="e">
        <f>IF(OR($D$20=9706,$D$20=9716, $D$20=62252),L22,H22/G22)</f>
        <v>#DIV/0!</v>
      </c>
      <c r="L22" s="1063">
        <f t="shared" si="0"/>
        <v>0</v>
      </c>
      <c r="M22" s="534"/>
      <c r="N22" s="563"/>
      <c r="O22" s="535"/>
      <c r="P22" s="535"/>
      <c r="Q22" s="548"/>
      <c r="R22" s="158"/>
      <c r="S22" s="1059"/>
      <c r="T22" s="70"/>
      <c r="U22" s="70"/>
      <c r="V22" s="65"/>
      <c r="W22" s="1077"/>
      <c r="X22" s="616" t="str">
        <f t="shared" si="1"/>
        <v/>
      </c>
      <c r="Y22" s="616" t="str">
        <f t="shared" ref="Y22:Y35" si="3">IF(ISERROR((U22-K22)/U22),"",(U22-K22)/U22)</f>
        <v/>
      </c>
      <c r="Z22" s="616" t="str">
        <f t="shared" ref="Z22:Z35" si="4">IF(ISERROR((V22-K22)/V22),"",(V22-K22)/V22)</f>
        <v/>
      </c>
      <c r="AA22" s="113" t="str">
        <f>IF($AA$18=9706,Data!$I$5,IF($AA$18=9716,Data!$I$6,""))</f>
        <v/>
      </c>
      <c r="AB22" s="114" t="str">
        <f>IF($AA$18=9706,Data!$H$5,IF($AA$18=9716,Data!$H$6,""))</f>
        <v/>
      </c>
      <c r="AC22" s="607" t="e">
        <f t="shared" ref="AC22:AC35" si="5">($H22+AA22)*(1+AB22)</f>
        <v>#VALUE!</v>
      </c>
      <c r="AD22" s="113" t="str">
        <f>IF($AD$18=9706,Data!$I$5,IF($AD$18=9716,Data!$I$6,""))</f>
        <v/>
      </c>
      <c r="AE22" s="114" t="str">
        <f>IF($AD$18=9706,Data!$H$5,IF($AD$18=9716,Data!$H$6,""))</f>
        <v/>
      </c>
      <c r="AF22" s="607" t="e">
        <f t="shared" ref="AF22:AF35" si="6">($H22+AD22)*(1+AE22)</f>
        <v>#VALUE!</v>
      </c>
      <c r="AG22" s="1"/>
      <c r="AH22" s="1"/>
      <c r="AI22" s="1"/>
      <c r="AJ22" s="1"/>
    </row>
    <row r="23" spans="2:36" s="17" customFormat="1" ht="21" customHeight="1" thickBot="1">
      <c r="B23" s="64"/>
      <c r="C23" s="530"/>
      <c r="D23" s="531"/>
      <c r="E23" s="532"/>
      <c r="F23" s="533"/>
      <c r="G23" s="129"/>
      <c r="H23" s="1060"/>
      <c r="I23" s="1061">
        <f t="shared" si="2"/>
        <v>0</v>
      </c>
      <c r="J23" s="539"/>
      <c r="K23" s="1062" t="e">
        <f>IF(OR($D$20=9706,$D$20=9716, $D$20=62252),L23,H23/G23)</f>
        <v>#DIV/0!</v>
      </c>
      <c r="L23" s="1063">
        <f t="shared" si="0"/>
        <v>0</v>
      </c>
      <c r="M23" s="534"/>
      <c r="N23" s="563"/>
      <c r="O23" s="535"/>
      <c r="P23" s="535"/>
      <c r="Q23" s="548"/>
      <c r="R23" s="158"/>
      <c r="S23" s="1059"/>
      <c r="T23" s="70"/>
      <c r="U23" s="70"/>
      <c r="V23" s="65"/>
      <c r="W23" s="571"/>
      <c r="X23" s="616" t="str">
        <f t="shared" si="1"/>
        <v/>
      </c>
      <c r="Y23" s="616" t="str">
        <f t="shared" si="3"/>
        <v/>
      </c>
      <c r="Z23" s="616" t="str">
        <f t="shared" si="4"/>
        <v/>
      </c>
      <c r="AA23" s="113" t="str">
        <f>IF($AA$18=9706,Data!$I$5,IF($AA$18=9716,Data!$I$6,""))</f>
        <v/>
      </c>
      <c r="AB23" s="114" t="str">
        <f>IF($AA$18=9706,Data!$H$5,IF($AA$18=9716,Data!$H$6,""))</f>
        <v/>
      </c>
      <c r="AC23" s="607" t="e">
        <f t="shared" si="5"/>
        <v>#VALUE!</v>
      </c>
      <c r="AD23" s="113" t="str">
        <f>IF($AD$18=9706,Data!$I$5,IF($AD$18=9716,Data!$I$6,""))</f>
        <v/>
      </c>
      <c r="AE23" s="114" t="str">
        <f>IF($AD$18=9706,Data!$H$5,IF($AD$18=9716,Data!$H$6,""))</f>
        <v/>
      </c>
      <c r="AF23" s="607" t="e">
        <f t="shared" si="6"/>
        <v>#VALUE!</v>
      </c>
      <c r="AG23" s="1"/>
      <c r="AH23" s="1"/>
      <c r="AI23" s="1"/>
      <c r="AJ23" s="1"/>
    </row>
    <row r="24" spans="2:36" s="17" customFormat="1" ht="21" customHeight="1" thickBot="1">
      <c r="B24" s="64"/>
      <c r="C24" s="530"/>
      <c r="D24" s="531"/>
      <c r="E24" s="532"/>
      <c r="F24" s="533"/>
      <c r="G24" s="129"/>
      <c r="H24" s="1060"/>
      <c r="I24" s="1061">
        <f t="shared" si="2"/>
        <v>0</v>
      </c>
      <c r="J24" s="539"/>
      <c r="K24" s="1062" t="e">
        <f t="shared" ref="K24:K35" si="7">IF(OR($D$20=9706,$D$20=9716, $D$20=62252),L24,H24/G24)</f>
        <v>#DIV/0!</v>
      </c>
      <c r="L24" s="1063">
        <f t="shared" si="0"/>
        <v>0</v>
      </c>
      <c r="M24" s="534"/>
      <c r="N24" s="563"/>
      <c r="O24" s="535"/>
      <c r="P24" s="535"/>
      <c r="Q24" s="548"/>
      <c r="R24" s="158"/>
      <c r="S24" s="1059"/>
      <c r="T24" s="70"/>
      <c r="U24" s="70"/>
      <c r="V24" s="65"/>
      <c r="W24" s="571"/>
      <c r="X24" s="616" t="str">
        <f t="shared" si="1"/>
        <v/>
      </c>
      <c r="Y24" s="616" t="str">
        <f t="shared" si="3"/>
        <v/>
      </c>
      <c r="Z24" s="616" t="str">
        <f t="shared" si="4"/>
        <v/>
      </c>
      <c r="AA24" s="113" t="str">
        <f>IF($AA$18=9706,Data!$I$5,IF($AA$18=9716,Data!$I$6,""))</f>
        <v/>
      </c>
      <c r="AB24" s="114" t="str">
        <f>IF($AA$18=9706,Data!$H$5,IF($AA$18=9716,Data!$H$6,""))</f>
        <v/>
      </c>
      <c r="AC24" s="607" t="e">
        <f t="shared" si="5"/>
        <v>#VALUE!</v>
      </c>
      <c r="AD24" s="113" t="str">
        <f>IF($AD$18=9706,Data!$I$5,IF($AD$18=9716,Data!$I$6,""))</f>
        <v/>
      </c>
      <c r="AE24" s="114" t="str">
        <f>IF($AD$18=9706,Data!$H$5,IF($AD$18=9716,Data!$H$6,""))</f>
        <v/>
      </c>
      <c r="AF24" s="607" t="e">
        <f t="shared" si="6"/>
        <v>#VALUE!</v>
      </c>
    </row>
    <row r="25" spans="2:36" s="17" customFormat="1" ht="21" customHeight="1" thickBot="1">
      <c r="B25" s="64"/>
      <c r="C25" s="530"/>
      <c r="D25" s="531"/>
      <c r="E25" s="532"/>
      <c r="F25" s="533"/>
      <c r="G25" s="129"/>
      <c r="H25" s="1060"/>
      <c r="I25" s="1061">
        <f t="shared" si="2"/>
        <v>0</v>
      </c>
      <c r="J25" s="539"/>
      <c r="K25" s="1062" t="e">
        <f t="shared" si="7"/>
        <v>#DIV/0!</v>
      </c>
      <c r="L25" s="1063">
        <f t="shared" si="0"/>
        <v>0</v>
      </c>
      <c r="M25" s="534"/>
      <c r="N25" s="563"/>
      <c r="O25" s="535"/>
      <c r="P25" s="535"/>
      <c r="Q25" s="548"/>
      <c r="R25" s="158"/>
      <c r="S25" s="1059"/>
      <c r="T25" s="70"/>
      <c r="U25" s="70"/>
      <c r="V25" s="65"/>
      <c r="W25" s="571"/>
      <c r="X25" s="616" t="str">
        <f t="shared" si="1"/>
        <v/>
      </c>
      <c r="Y25" s="616" t="str">
        <f t="shared" si="3"/>
        <v/>
      </c>
      <c r="Z25" s="616" t="str">
        <f t="shared" si="4"/>
        <v/>
      </c>
      <c r="AA25" s="113" t="str">
        <f>IF($AA$18=9706,Data!$I$5,IF($AA$18=9716,Data!$I$6,""))</f>
        <v/>
      </c>
      <c r="AB25" s="114" t="str">
        <f>IF($AA$18=9706,Data!$H$5,IF($AA$18=9716,Data!$H$6,""))</f>
        <v/>
      </c>
      <c r="AC25" s="607" t="e">
        <f t="shared" si="5"/>
        <v>#VALUE!</v>
      </c>
      <c r="AD25" s="113" t="str">
        <f>IF($AD$18=9706,Data!$I$5,IF($AD$18=9716,Data!$I$6,""))</f>
        <v/>
      </c>
      <c r="AE25" s="114" t="str">
        <f>IF($AD$18=9706,Data!$H$5,IF($AD$18=9716,Data!$H$6,""))</f>
        <v/>
      </c>
      <c r="AF25" s="607" t="e">
        <f t="shared" si="6"/>
        <v>#VALUE!</v>
      </c>
    </row>
    <row r="26" spans="2:36" s="17" customFormat="1" ht="21" customHeight="1" thickBot="1">
      <c r="B26" s="64"/>
      <c r="C26" s="530"/>
      <c r="D26" s="531"/>
      <c r="E26" s="532"/>
      <c r="F26" s="533"/>
      <c r="G26" s="129"/>
      <c r="H26" s="1060"/>
      <c r="I26" s="1061">
        <f t="shared" si="2"/>
        <v>0</v>
      </c>
      <c r="J26" s="539"/>
      <c r="K26" s="1062" t="e">
        <f t="shared" si="7"/>
        <v>#DIV/0!</v>
      </c>
      <c r="L26" s="1063">
        <f t="shared" si="0"/>
        <v>0</v>
      </c>
      <c r="M26" s="534"/>
      <c r="N26" s="563"/>
      <c r="O26" s="535"/>
      <c r="P26" s="535"/>
      <c r="Q26" s="548"/>
      <c r="R26" s="158"/>
      <c r="S26" s="1059"/>
      <c r="T26" s="70"/>
      <c r="U26" s="70"/>
      <c r="V26" s="65"/>
      <c r="W26" s="571"/>
      <c r="X26" s="616" t="str">
        <f t="shared" si="1"/>
        <v/>
      </c>
      <c r="Y26" s="616" t="str">
        <f t="shared" si="3"/>
        <v/>
      </c>
      <c r="Z26" s="616" t="str">
        <f t="shared" si="4"/>
        <v/>
      </c>
      <c r="AA26" s="113" t="str">
        <f>IF($AA$18=9706,Data!$I$5,IF($AA$18=9716,Data!$I$6,""))</f>
        <v/>
      </c>
      <c r="AB26" s="114" t="str">
        <f>IF($AA$18=9706,Data!$H$5,IF($AA$18=9716,Data!$H$6,""))</f>
        <v/>
      </c>
      <c r="AC26" s="607" t="e">
        <f t="shared" si="5"/>
        <v>#VALUE!</v>
      </c>
      <c r="AD26" s="113" t="str">
        <f>IF($AD$18=9706,Data!$I$5,IF($AD$18=9716,Data!$I$6,""))</f>
        <v/>
      </c>
      <c r="AE26" s="114" t="str">
        <f>IF($AD$18=9706,Data!$H$5,IF($AD$18=9716,Data!$H$6,""))</f>
        <v/>
      </c>
      <c r="AF26" s="607" t="e">
        <f t="shared" si="6"/>
        <v>#VALUE!</v>
      </c>
    </row>
    <row r="27" spans="2:36" s="17" customFormat="1" ht="21" customHeight="1" thickBot="1">
      <c r="B27" s="64"/>
      <c r="C27" s="137"/>
      <c r="D27" s="75"/>
      <c r="E27" s="132"/>
      <c r="F27" s="82"/>
      <c r="G27" s="129"/>
      <c r="H27" s="1060"/>
      <c r="I27" s="1061">
        <f t="shared" ref="I27:I35" si="8">IF(OR($D$20=9706,$D$20=9716),AC27,IF(OR($E$20=9706,$E$20=9716),AF27,IF($D$20=62252,(H27*1.0212),IF($E$20=62252,(H27*1.0212),0))))</f>
        <v>0</v>
      </c>
      <c r="J27" s="539"/>
      <c r="K27" s="1062" t="e">
        <f t="shared" si="7"/>
        <v>#DIV/0!</v>
      </c>
      <c r="L27" s="1063">
        <f t="shared" si="0"/>
        <v>0</v>
      </c>
      <c r="M27" s="346"/>
      <c r="N27" s="347"/>
      <c r="O27" s="347"/>
      <c r="P27" s="347"/>
      <c r="Q27" s="548"/>
      <c r="R27" s="158"/>
      <c r="S27" s="1059"/>
      <c r="T27" s="70"/>
      <c r="U27" s="70"/>
      <c r="V27" s="65"/>
      <c r="W27" s="571"/>
      <c r="X27" s="616" t="str">
        <f t="shared" si="1"/>
        <v/>
      </c>
      <c r="Y27" s="616" t="str">
        <f t="shared" si="3"/>
        <v/>
      </c>
      <c r="Z27" s="616" t="str">
        <f t="shared" si="4"/>
        <v/>
      </c>
      <c r="AA27" s="113" t="str">
        <f>IF($AA$18=9706,Data!$I$5,IF($AA$18=9716,Data!$I$6,""))</f>
        <v/>
      </c>
      <c r="AB27" s="114" t="str">
        <f>IF($AA$18=9706,Data!$H$5,IF($AA$18=9716,Data!$H$6,""))</f>
        <v/>
      </c>
      <c r="AC27" s="607" t="e">
        <f t="shared" si="5"/>
        <v>#VALUE!</v>
      </c>
      <c r="AD27" s="113" t="str">
        <f>IF($AD$18=9706,Data!$I$5,IF($AD$18=9716,Data!$I$6,""))</f>
        <v/>
      </c>
      <c r="AE27" s="114" t="str">
        <f>IF($AD$18=9706,Data!$H$5,IF($AD$18=9716,Data!$H$6,""))</f>
        <v/>
      </c>
      <c r="AF27" s="607" t="e">
        <f t="shared" si="6"/>
        <v>#VALUE!</v>
      </c>
    </row>
    <row r="28" spans="2:36" s="17" customFormat="1" ht="18.75" customHeight="1" thickBot="1">
      <c r="B28" s="64"/>
      <c r="C28" s="137"/>
      <c r="D28" s="75"/>
      <c r="E28" s="132"/>
      <c r="F28" s="82"/>
      <c r="G28" s="129"/>
      <c r="H28" s="1060"/>
      <c r="I28" s="1061">
        <f t="shared" si="8"/>
        <v>0</v>
      </c>
      <c r="J28" s="539"/>
      <c r="K28" s="1062" t="e">
        <f t="shared" si="7"/>
        <v>#DIV/0!</v>
      </c>
      <c r="L28" s="1063">
        <f t="shared" si="0"/>
        <v>0</v>
      </c>
      <c r="M28" s="346"/>
      <c r="N28" s="347"/>
      <c r="O28" s="347"/>
      <c r="P28" s="347"/>
      <c r="Q28" s="548"/>
      <c r="R28" s="158"/>
      <c r="S28" s="1059"/>
      <c r="T28" s="70"/>
      <c r="U28" s="70"/>
      <c r="V28" s="65"/>
      <c r="W28" s="571"/>
      <c r="X28" s="616" t="str">
        <f t="shared" si="1"/>
        <v/>
      </c>
      <c r="Y28" s="616" t="str">
        <f t="shared" si="3"/>
        <v/>
      </c>
      <c r="Z28" s="616" t="str">
        <f t="shared" si="4"/>
        <v/>
      </c>
      <c r="AA28" s="113" t="str">
        <f>IF($AA$18=9706,Data!$I$5,IF($AA$18=9716,Data!$I$6,""))</f>
        <v/>
      </c>
      <c r="AB28" s="114" t="str">
        <f>IF($AA$18=9706,Data!$H$5,IF($AA$18=9716,Data!$H$6,""))</f>
        <v/>
      </c>
      <c r="AC28" s="607" t="e">
        <f t="shared" si="5"/>
        <v>#VALUE!</v>
      </c>
      <c r="AD28" s="113" t="str">
        <f>IF($AD$18=9706,Data!$I$5,IF($AD$18=9716,Data!$I$6,""))</f>
        <v/>
      </c>
      <c r="AE28" s="114" t="str">
        <f>IF($AD$18=9706,Data!$H$5,IF($AD$18=9716,Data!$H$6,""))</f>
        <v/>
      </c>
      <c r="AF28" s="607" t="e">
        <f t="shared" si="6"/>
        <v>#VALUE!</v>
      </c>
    </row>
    <row r="29" spans="2:36" s="17" customFormat="1" ht="16.5" thickBot="1">
      <c r="B29" s="64"/>
      <c r="C29" s="137"/>
      <c r="D29" s="75"/>
      <c r="E29" s="132"/>
      <c r="F29" s="82"/>
      <c r="G29" s="129"/>
      <c r="H29" s="1060"/>
      <c r="I29" s="1061">
        <f t="shared" si="8"/>
        <v>0</v>
      </c>
      <c r="J29" s="539"/>
      <c r="K29" s="1062" t="e">
        <f t="shared" si="7"/>
        <v>#DIV/0!</v>
      </c>
      <c r="L29" s="1063">
        <f t="shared" si="0"/>
        <v>0</v>
      </c>
      <c r="M29" s="346"/>
      <c r="N29" s="347"/>
      <c r="O29" s="347"/>
      <c r="P29" s="347"/>
      <c r="Q29" s="548"/>
      <c r="R29" s="158"/>
      <c r="S29" s="1059"/>
      <c r="T29" s="70"/>
      <c r="U29" s="70"/>
      <c r="V29" s="65"/>
      <c r="W29" s="571"/>
      <c r="X29" s="616" t="str">
        <f t="shared" si="1"/>
        <v/>
      </c>
      <c r="Y29" s="616" t="str">
        <f t="shared" si="3"/>
        <v/>
      </c>
      <c r="Z29" s="616" t="str">
        <f t="shared" si="4"/>
        <v/>
      </c>
      <c r="AA29" s="113" t="str">
        <f>IF($AA$18=9706,Data!$I$5,IF($AA$18=9716,Data!$I$6,""))</f>
        <v/>
      </c>
      <c r="AB29" s="114" t="str">
        <f>IF($AA$18=9706,Data!$H$5,IF($AA$18=9716,Data!$H$6,""))</f>
        <v/>
      </c>
      <c r="AC29" s="607" t="e">
        <f t="shared" si="5"/>
        <v>#VALUE!</v>
      </c>
      <c r="AD29" s="113" t="str">
        <f>IF($AD$18=9706,Data!$I$5,IF($AD$18=9716,Data!$I$6,""))</f>
        <v/>
      </c>
      <c r="AE29" s="114" t="str">
        <f>IF($AD$18=9706,Data!$H$5,IF($AD$18=9716,Data!$H$6,""))</f>
        <v/>
      </c>
      <c r="AF29" s="607" t="e">
        <f t="shared" si="6"/>
        <v>#VALUE!</v>
      </c>
    </row>
    <row r="30" spans="2:36" s="17" customFormat="1" ht="18.75" customHeight="1" thickBot="1">
      <c r="B30" s="64"/>
      <c r="C30" s="137"/>
      <c r="D30" s="75"/>
      <c r="E30" s="132"/>
      <c r="F30" s="82"/>
      <c r="G30" s="129"/>
      <c r="H30" s="1060"/>
      <c r="I30" s="1061">
        <f t="shared" si="8"/>
        <v>0</v>
      </c>
      <c r="J30" s="539"/>
      <c r="K30" s="1062" t="e">
        <f t="shared" si="7"/>
        <v>#DIV/0!</v>
      </c>
      <c r="L30" s="1063">
        <f t="shared" si="0"/>
        <v>0</v>
      </c>
      <c r="M30" s="346"/>
      <c r="N30" s="347"/>
      <c r="O30" s="347"/>
      <c r="P30" s="347"/>
      <c r="Q30" s="548"/>
      <c r="R30" s="158"/>
      <c r="S30" s="1059"/>
      <c r="T30" s="70"/>
      <c r="U30" s="70"/>
      <c r="V30" s="65"/>
      <c r="W30" s="571"/>
      <c r="X30" s="616" t="str">
        <f t="shared" si="1"/>
        <v/>
      </c>
      <c r="Y30" s="616" t="str">
        <f t="shared" si="3"/>
        <v/>
      </c>
      <c r="Z30" s="616" t="str">
        <f t="shared" si="4"/>
        <v/>
      </c>
      <c r="AA30" s="113" t="str">
        <f>IF($AA$18=9706,Data!$I$5,IF($AA$18=9716,Data!$I$6,""))</f>
        <v/>
      </c>
      <c r="AB30" s="114" t="str">
        <f>IF($AA$18=9706,Data!$H$5,IF($AA$18=9716,Data!$H$6,""))</f>
        <v/>
      </c>
      <c r="AC30" s="607" t="e">
        <f t="shared" si="5"/>
        <v>#VALUE!</v>
      </c>
      <c r="AD30" s="113" t="str">
        <f>IF($AD$18=9706,Data!$I$5,IF($AD$18=9716,Data!$I$6,""))</f>
        <v/>
      </c>
      <c r="AE30" s="114" t="str">
        <f>IF($AD$18=9706,Data!$H$5,IF($AD$18=9716,Data!$H$6,""))</f>
        <v/>
      </c>
      <c r="AF30" s="607" t="e">
        <f t="shared" si="6"/>
        <v>#VALUE!</v>
      </c>
    </row>
    <row r="31" spans="2:36" s="17" customFormat="1" ht="18.75" customHeight="1" thickBot="1">
      <c r="B31" s="64"/>
      <c r="C31" s="137"/>
      <c r="D31" s="75"/>
      <c r="E31" s="132"/>
      <c r="F31" s="82"/>
      <c r="G31" s="129"/>
      <c r="H31" s="1060"/>
      <c r="I31" s="1061">
        <f t="shared" si="8"/>
        <v>0</v>
      </c>
      <c r="J31" s="539"/>
      <c r="K31" s="1062" t="e">
        <f t="shared" si="7"/>
        <v>#DIV/0!</v>
      </c>
      <c r="L31" s="1063">
        <f t="shared" si="0"/>
        <v>0</v>
      </c>
      <c r="M31" s="346"/>
      <c r="N31" s="347"/>
      <c r="O31" s="347"/>
      <c r="P31" s="347"/>
      <c r="Q31" s="548"/>
      <c r="R31" s="158"/>
      <c r="S31" s="1059"/>
      <c r="T31" s="70"/>
      <c r="U31" s="70"/>
      <c r="V31" s="65"/>
      <c r="W31" s="571"/>
      <c r="X31" s="616" t="str">
        <f t="shared" si="1"/>
        <v/>
      </c>
      <c r="Y31" s="616" t="str">
        <f t="shared" si="3"/>
        <v/>
      </c>
      <c r="Z31" s="616" t="str">
        <f t="shared" si="4"/>
        <v/>
      </c>
      <c r="AA31" s="113" t="str">
        <f>IF($AA$18=9706,Data!$I$5,IF($AA$18=9716,Data!$I$6,""))</f>
        <v/>
      </c>
      <c r="AB31" s="114" t="str">
        <f>IF($AA$18=9706,Data!$H$5,IF($AA$18=9716,Data!$H$6,""))</f>
        <v/>
      </c>
      <c r="AC31" s="607" t="e">
        <f t="shared" si="5"/>
        <v>#VALUE!</v>
      </c>
      <c r="AD31" s="113" t="str">
        <f>IF($AD$18=9706,Data!$I$5,IF($AD$18=9716,Data!$I$6,""))</f>
        <v/>
      </c>
      <c r="AE31" s="114" t="str">
        <f>IF($AD$18=9706,Data!$H$5,IF($AD$18=9716,Data!$H$6,""))</f>
        <v/>
      </c>
      <c r="AF31" s="607" t="e">
        <f t="shared" si="6"/>
        <v>#VALUE!</v>
      </c>
    </row>
    <row r="32" spans="2:36" s="17" customFormat="1" ht="18.75" customHeight="1" thickBot="1">
      <c r="B32" s="64"/>
      <c r="C32" s="137"/>
      <c r="D32" s="75"/>
      <c r="E32" s="132"/>
      <c r="F32" s="82"/>
      <c r="G32" s="129"/>
      <c r="H32" s="1060"/>
      <c r="I32" s="1061">
        <f t="shared" si="8"/>
        <v>0</v>
      </c>
      <c r="J32" s="539"/>
      <c r="K32" s="1062" t="e">
        <f t="shared" si="7"/>
        <v>#DIV/0!</v>
      </c>
      <c r="L32" s="1063">
        <f t="shared" si="0"/>
        <v>0</v>
      </c>
      <c r="M32" s="346"/>
      <c r="N32" s="347"/>
      <c r="O32" s="347"/>
      <c r="P32" s="347"/>
      <c r="Q32" s="548"/>
      <c r="R32" s="158"/>
      <c r="S32" s="1059"/>
      <c r="T32" s="70"/>
      <c r="U32" s="70"/>
      <c r="V32" s="65"/>
      <c r="W32" s="571"/>
      <c r="X32" s="616" t="str">
        <f t="shared" si="1"/>
        <v/>
      </c>
      <c r="Y32" s="616" t="str">
        <f t="shared" si="3"/>
        <v/>
      </c>
      <c r="Z32" s="616" t="str">
        <f t="shared" si="4"/>
        <v/>
      </c>
      <c r="AA32" s="113" t="str">
        <f>IF($AA$18=9706,Data!$I$5,IF($AA$18=9716,Data!$I$6,""))</f>
        <v/>
      </c>
      <c r="AB32" s="114" t="str">
        <f>IF($AA$18=9706,Data!$H$5,IF($AA$18=9716,Data!$H$6,""))</f>
        <v/>
      </c>
      <c r="AC32" s="607" t="e">
        <f t="shared" si="5"/>
        <v>#VALUE!</v>
      </c>
      <c r="AD32" s="113" t="str">
        <f>IF($AD$18=9706,Data!$I$5,IF($AD$18=9716,Data!$I$6,""))</f>
        <v/>
      </c>
      <c r="AE32" s="114" t="str">
        <f>IF($AD$18=9706,Data!$H$5,IF($AD$18=9716,Data!$H$6,""))</f>
        <v/>
      </c>
      <c r="AF32" s="607" t="e">
        <f t="shared" si="6"/>
        <v>#VALUE!</v>
      </c>
    </row>
    <row r="33" spans="2:32" s="17" customFormat="1" ht="18.75" customHeight="1" thickBot="1">
      <c r="B33" s="64"/>
      <c r="C33" s="137"/>
      <c r="D33" s="75"/>
      <c r="E33" s="132"/>
      <c r="F33" s="82"/>
      <c r="G33" s="129"/>
      <c r="H33" s="1060"/>
      <c r="I33" s="1061">
        <f t="shared" si="8"/>
        <v>0</v>
      </c>
      <c r="J33" s="539"/>
      <c r="K33" s="1062" t="e">
        <f t="shared" si="7"/>
        <v>#DIV/0!</v>
      </c>
      <c r="L33" s="1063">
        <f t="shared" si="0"/>
        <v>0</v>
      </c>
      <c r="M33" s="346"/>
      <c r="N33" s="347"/>
      <c r="O33" s="347"/>
      <c r="P33" s="347"/>
      <c r="Q33" s="548"/>
      <c r="R33" s="158"/>
      <c r="S33" s="1059"/>
      <c r="T33" s="70"/>
      <c r="U33" s="70"/>
      <c r="V33" s="65"/>
      <c r="W33" s="571"/>
      <c r="X33" s="616" t="str">
        <f t="shared" si="1"/>
        <v/>
      </c>
      <c r="Y33" s="616" t="str">
        <f t="shared" si="3"/>
        <v/>
      </c>
      <c r="Z33" s="616" t="str">
        <f t="shared" si="4"/>
        <v/>
      </c>
      <c r="AA33" s="113" t="str">
        <f>IF($AA$18=9706,Data!$I$5,IF($AA$18=9716,Data!$I$6,""))</f>
        <v/>
      </c>
      <c r="AB33" s="114" t="str">
        <f>IF($AA$18=9706,Data!$H$5,IF($AA$18=9716,Data!$H$6,""))</f>
        <v/>
      </c>
      <c r="AC33" s="607" t="e">
        <f t="shared" si="5"/>
        <v>#VALUE!</v>
      </c>
      <c r="AD33" s="113" t="str">
        <f>IF($AD$18=9706,Data!$I$5,IF($AD$18=9716,Data!$I$6,""))</f>
        <v/>
      </c>
      <c r="AE33" s="114" t="str">
        <f>IF($AD$18=9706,Data!$H$5,IF($AD$18=9716,Data!$H$6,""))</f>
        <v/>
      </c>
      <c r="AF33" s="607" t="e">
        <f t="shared" si="6"/>
        <v>#VALUE!</v>
      </c>
    </row>
    <row r="34" spans="2:32" s="17" customFormat="1" ht="18.75" customHeight="1" thickBot="1">
      <c r="B34" s="64"/>
      <c r="C34" s="137"/>
      <c r="D34" s="75"/>
      <c r="E34" s="132"/>
      <c r="F34" s="82"/>
      <c r="G34" s="129"/>
      <c r="H34" s="1060"/>
      <c r="I34" s="1061">
        <f t="shared" si="8"/>
        <v>0</v>
      </c>
      <c r="J34" s="539"/>
      <c r="K34" s="1062" t="e">
        <f t="shared" si="7"/>
        <v>#DIV/0!</v>
      </c>
      <c r="L34" s="1063">
        <f t="shared" si="0"/>
        <v>0</v>
      </c>
      <c r="M34" s="346"/>
      <c r="N34" s="347"/>
      <c r="O34" s="347"/>
      <c r="P34" s="347"/>
      <c r="Q34" s="548"/>
      <c r="R34" s="158"/>
      <c r="S34" s="1059"/>
      <c r="T34" s="70"/>
      <c r="U34" s="70"/>
      <c r="V34" s="65"/>
      <c r="W34" s="571"/>
      <c r="X34" s="616" t="str">
        <f t="shared" si="1"/>
        <v/>
      </c>
      <c r="Y34" s="616" t="str">
        <f t="shared" si="3"/>
        <v/>
      </c>
      <c r="Z34" s="616" t="str">
        <f t="shared" si="4"/>
        <v/>
      </c>
      <c r="AA34" s="113" t="str">
        <f>IF($AA$18=9706,Data!$I$5,IF($AA$18=9716,Data!$I$6,""))</f>
        <v/>
      </c>
      <c r="AB34" s="114" t="str">
        <f>IF($AA$18=9706,Data!$H$5,IF($AA$18=9716,Data!$H$6,""))</f>
        <v/>
      </c>
      <c r="AC34" s="607" t="e">
        <f t="shared" si="5"/>
        <v>#VALUE!</v>
      </c>
      <c r="AD34" s="113" t="str">
        <f>IF($AD$18=9706,Data!$I$5,IF($AD$18=9716,Data!$I$6,""))</f>
        <v/>
      </c>
      <c r="AE34" s="114" t="str">
        <f>IF($AD$18=9706,Data!$H$5,IF($AD$18=9716,Data!$H$6,""))</f>
        <v/>
      </c>
      <c r="AF34" s="607" t="e">
        <f t="shared" si="6"/>
        <v>#VALUE!</v>
      </c>
    </row>
    <row r="35" spans="2:32" s="17" customFormat="1" ht="18.75" customHeight="1" thickBot="1">
      <c r="B35" s="138"/>
      <c r="C35" s="139"/>
      <c r="D35" s="133"/>
      <c r="E35" s="134"/>
      <c r="F35" s="83"/>
      <c r="G35" s="129"/>
      <c r="H35" s="1060"/>
      <c r="I35" s="1061">
        <f t="shared" si="8"/>
        <v>0</v>
      </c>
      <c r="J35" s="539"/>
      <c r="K35" s="1062" t="e">
        <f t="shared" si="7"/>
        <v>#DIV/0!</v>
      </c>
      <c r="L35" s="1063">
        <f t="shared" si="0"/>
        <v>0</v>
      </c>
      <c r="M35" s="349"/>
      <c r="N35" s="350"/>
      <c r="O35" s="350"/>
      <c r="P35" s="350"/>
      <c r="Q35" s="548"/>
      <c r="R35" s="158"/>
      <c r="S35" s="1059"/>
      <c r="T35" s="70"/>
      <c r="U35" s="70"/>
      <c r="V35" s="65"/>
      <c r="W35" s="570"/>
      <c r="X35" s="616" t="str">
        <f t="shared" si="1"/>
        <v/>
      </c>
      <c r="Y35" s="616" t="str">
        <f t="shared" si="3"/>
        <v/>
      </c>
      <c r="Z35" s="616" t="str">
        <f t="shared" si="4"/>
        <v/>
      </c>
      <c r="AA35" s="113" t="str">
        <f>IF($AA$18=9706,Data!$I$5,IF($AA$18=9716,Data!$I$6,""))</f>
        <v/>
      </c>
      <c r="AB35" s="114" t="str">
        <f>IF($AA$18=9706,Data!$H$5,IF($AA$18=9716,Data!$H$6,""))</f>
        <v/>
      </c>
      <c r="AC35" s="608" t="e">
        <f t="shared" si="5"/>
        <v>#VALUE!</v>
      </c>
      <c r="AD35" s="113" t="str">
        <f>IF($AD$18=9706,Data!$I$5,IF($AD$18=9716,Data!$I$6,""))</f>
        <v/>
      </c>
      <c r="AE35" s="114" t="str">
        <f>IF($AD$18=9706,Data!$H$5,IF($AD$18=9716,Data!$H$6,""))</f>
        <v/>
      </c>
      <c r="AF35" s="608" t="e">
        <f t="shared" si="6"/>
        <v>#VALUE!</v>
      </c>
    </row>
    <row r="36" spans="2:32" ht="15.75" thickBot="1">
      <c r="B36" s="126"/>
      <c r="C36" s="26"/>
      <c r="D36" s="26"/>
      <c r="E36" s="26"/>
      <c r="F36" s="26"/>
      <c r="G36" s="26"/>
      <c r="H36" s="26"/>
      <c r="I36" s="26"/>
      <c r="J36" s="26"/>
      <c r="K36" s="26"/>
      <c r="W36" s="6"/>
    </row>
    <row r="37" spans="2:32" ht="15.6" customHeight="1">
      <c r="B37" s="47"/>
      <c r="C37" s="689" t="s">
        <v>58</v>
      </c>
      <c r="D37" s="1284" t="s">
        <v>59</v>
      </c>
      <c r="E37" s="1285"/>
      <c r="F37" s="690" t="s">
        <v>60</v>
      </c>
      <c r="G37" s="691"/>
      <c r="H37" s="691"/>
      <c r="I37" s="691"/>
      <c r="J37" s="691"/>
      <c r="K37" s="692"/>
      <c r="L37" s="693" t="s">
        <v>61</v>
      </c>
      <c r="M37" s="694"/>
      <c r="N37" s="693"/>
      <c r="O37" s="693"/>
      <c r="P37" s="693"/>
      <c r="Q37" s="1390" t="s">
        <v>4296</v>
      </c>
      <c r="R37" s="1391"/>
      <c r="S37" s="1391"/>
      <c r="T37" s="1392"/>
      <c r="U37" s="1393" t="s">
        <v>4297</v>
      </c>
      <c r="V37" s="1394"/>
      <c r="W37" s="1394"/>
      <c r="X37" s="288"/>
      <c r="Y37" s="288"/>
    </row>
    <row r="38" spans="2:32" ht="13.5" customHeight="1" thickBot="1">
      <c r="B38" s="16" t="s">
        <v>46</v>
      </c>
      <c r="C38" s="371" t="s">
        <v>63</v>
      </c>
      <c r="D38" s="371" t="s">
        <v>64</v>
      </c>
      <c r="E38" s="372" t="s">
        <v>65</v>
      </c>
      <c r="F38" s="373" t="s">
        <v>68</v>
      </c>
      <c r="G38" s="373" t="s">
        <v>67</v>
      </c>
      <c r="H38" s="373" t="s">
        <v>66</v>
      </c>
      <c r="I38" s="373" t="s">
        <v>69</v>
      </c>
      <c r="J38" s="374" t="s">
        <v>70</v>
      </c>
      <c r="K38" s="375" t="s">
        <v>71</v>
      </c>
      <c r="L38" s="376" t="s">
        <v>68</v>
      </c>
      <c r="M38" s="1357" t="s">
        <v>67</v>
      </c>
      <c r="N38" s="1358"/>
      <c r="O38" s="373" t="s">
        <v>66</v>
      </c>
      <c r="P38" s="373" t="s">
        <v>69</v>
      </c>
      <c r="Q38" s="373" t="s">
        <v>68</v>
      </c>
      <c r="R38" s="373" t="s">
        <v>67</v>
      </c>
      <c r="S38" s="373" t="s">
        <v>66</v>
      </c>
      <c r="T38" s="373" t="s">
        <v>69</v>
      </c>
      <c r="U38" s="377" t="s">
        <v>72</v>
      </c>
      <c r="V38" s="1361" t="s">
        <v>73</v>
      </c>
      <c r="W38" s="1362"/>
      <c r="X38" s="332"/>
      <c r="Y38" s="332"/>
    </row>
    <row r="39" spans="2:32" s="17" customFormat="1" ht="18.95" customHeight="1" thickTop="1">
      <c r="B39" s="140">
        <f>+C21</f>
        <v>0</v>
      </c>
      <c r="C39" s="231"/>
      <c r="D39" s="54"/>
      <c r="E39" s="55"/>
      <c r="F39" s="52"/>
      <c r="G39" s="53"/>
      <c r="H39" s="53"/>
      <c r="I39" s="53"/>
      <c r="J39" s="54"/>
      <c r="K39" s="55"/>
      <c r="L39" s="56"/>
      <c r="M39" s="1359"/>
      <c r="N39" s="1360"/>
      <c r="O39" s="57"/>
      <c r="P39" s="58"/>
      <c r="Q39" s="1043"/>
      <c r="R39" s="1044"/>
      <c r="S39" s="1044"/>
      <c r="T39" s="1046"/>
      <c r="U39" s="683"/>
      <c r="V39" s="684"/>
      <c r="W39" s="687"/>
      <c r="X39" s="1289"/>
      <c r="Y39" s="1289"/>
    </row>
    <row r="40" spans="2:32" s="17" customFormat="1" ht="18.95" customHeight="1">
      <c r="B40" s="141">
        <f t="shared" ref="B40:B52" si="9">+C22</f>
        <v>0</v>
      </c>
      <c r="C40" s="232"/>
      <c r="D40" s="229"/>
      <c r="E40" s="230"/>
      <c r="F40" s="59"/>
      <c r="G40" s="60"/>
      <c r="H40" s="60"/>
      <c r="I40" s="60"/>
      <c r="J40" s="61"/>
      <c r="K40" s="62"/>
      <c r="L40" s="56"/>
      <c r="M40" s="1356"/>
      <c r="N40" s="1356"/>
      <c r="O40" s="57"/>
      <c r="P40" s="58"/>
      <c r="Q40" s="1043"/>
      <c r="R40" s="1045"/>
      <c r="S40" s="1045"/>
      <c r="T40" s="1047"/>
      <c r="U40" s="685"/>
      <c r="V40" s="686"/>
      <c r="W40" s="688"/>
      <c r="X40" s="1289"/>
      <c r="Y40" s="1289"/>
    </row>
    <row r="41" spans="2:32" s="17" customFormat="1" ht="18.95" customHeight="1">
      <c r="B41" s="141">
        <f t="shared" si="9"/>
        <v>0</v>
      </c>
      <c r="C41" s="232"/>
      <c r="D41" s="229"/>
      <c r="E41" s="230"/>
      <c r="F41" s="59"/>
      <c r="G41" s="60"/>
      <c r="H41" s="60"/>
      <c r="I41" s="60"/>
      <c r="J41" s="61"/>
      <c r="K41" s="62"/>
      <c r="L41" s="63"/>
      <c r="M41" s="1356"/>
      <c r="N41" s="1356"/>
      <c r="O41" s="58"/>
      <c r="P41" s="58"/>
      <c r="Q41" s="1043"/>
      <c r="R41" s="1045"/>
      <c r="S41" s="1045"/>
      <c r="T41" s="1047"/>
      <c r="U41" s="685"/>
      <c r="V41" s="686"/>
      <c r="W41" s="688"/>
      <c r="X41" s="1289"/>
      <c r="Y41" s="1289"/>
    </row>
    <row r="42" spans="2:32" s="17" customFormat="1" ht="18.95" customHeight="1">
      <c r="B42" s="141">
        <f t="shared" si="9"/>
        <v>0</v>
      </c>
      <c r="C42" s="232"/>
      <c r="D42" s="229"/>
      <c r="E42" s="230"/>
      <c r="F42" s="59"/>
      <c r="G42" s="60"/>
      <c r="H42" s="60"/>
      <c r="I42" s="60"/>
      <c r="J42" s="61"/>
      <c r="K42" s="62"/>
      <c r="L42" s="63"/>
      <c r="M42" s="1356"/>
      <c r="N42" s="1356"/>
      <c r="O42" s="58"/>
      <c r="P42" s="58"/>
      <c r="Q42" s="1043"/>
      <c r="R42" s="1045"/>
      <c r="S42" s="1045"/>
      <c r="T42" s="1047"/>
      <c r="U42" s="685" t="s">
        <v>12</v>
      </c>
      <c r="V42" s="686"/>
      <c r="W42" s="688"/>
      <c r="X42" s="1289"/>
      <c r="Y42" s="1289"/>
    </row>
    <row r="43" spans="2:32" s="17" customFormat="1" ht="18.95" customHeight="1">
      <c r="B43" s="141">
        <f t="shared" si="9"/>
        <v>0</v>
      </c>
      <c r="C43" s="232"/>
      <c r="D43" s="229"/>
      <c r="E43" s="230"/>
      <c r="F43" s="59"/>
      <c r="G43" s="60"/>
      <c r="H43" s="60"/>
      <c r="I43" s="60"/>
      <c r="J43" s="61"/>
      <c r="K43" s="62"/>
      <c r="L43" s="63"/>
      <c r="M43" s="1356"/>
      <c r="N43" s="1356"/>
      <c r="O43" s="58"/>
      <c r="P43" s="58"/>
      <c r="Q43" s="1043"/>
      <c r="R43" s="1045"/>
      <c r="S43" s="1045" t="s">
        <v>12</v>
      </c>
      <c r="T43" s="1047"/>
      <c r="U43" s="685"/>
      <c r="V43" s="686"/>
      <c r="W43" s="688"/>
      <c r="X43" s="1289"/>
      <c r="Y43" s="1289"/>
    </row>
    <row r="44" spans="2:32" s="17" customFormat="1" ht="18.95" customHeight="1">
      <c r="B44" s="141">
        <f t="shared" si="9"/>
        <v>0</v>
      </c>
      <c r="C44" s="232"/>
      <c r="D44" s="229"/>
      <c r="E44" s="230"/>
      <c r="F44" s="59"/>
      <c r="G44" s="60"/>
      <c r="H44" s="60"/>
      <c r="I44" s="60"/>
      <c r="J44" s="61"/>
      <c r="K44" s="62"/>
      <c r="L44" s="63"/>
      <c r="M44" s="1356"/>
      <c r="N44" s="1356"/>
      <c r="O44" s="58"/>
      <c r="P44" s="58"/>
      <c r="Q44" s="1043"/>
      <c r="R44" s="1045"/>
      <c r="S44" s="1045"/>
      <c r="T44" s="1047"/>
      <c r="U44" s="685"/>
      <c r="V44" s="686" t="s">
        <v>12</v>
      </c>
      <c r="W44" s="688"/>
      <c r="X44" s="1289"/>
      <c r="Y44" s="1289"/>
    </row>
    <row r="45" spans="2:32" s="17" customFormat="1" ht="18.95" customHeight="1">
      <c r="B45" s="141">
        <f t="shared" si="9"/>
        <v>0</v>
      </c>
      <c r="C45" s="232"/>
      <c r="D45" s="229"/>
      <c r="E45" s="230"/>
      <c r="F45" s="59"/>
      <c r="G45" s="60"/>
      <c r="H45" s="60"/>
      <c r="I45" s="60"/>
      <c r="J45" s="61"/>
      <c r="K45" s="62"/>
      <c r="L45" s="63"/>
      <c r="M45" s="1356"/>
      <c r="N45" s="1356"/>
      <c r="O45" s="58"/>
      <c r="P45" s="58"/>
      <c r="Q45" s="1043"/>
      <c r="R45" s="1045"/>
      <c r="S45" s="1045"/>
      <c r="T45" s="1047"/>
      <c r="U45" s="685"/>
      <c r="V45" s="686"/>
      <c r="W45" s="688"/>
      <c r="X45" s="1289"/>
      <c r="Y45" s="1289"/>
    </row>
    <row r="46" spans="2:32" s="17" customFormat="1" ht="18.95" customHeight="1">
      <c r="B46" s="141">
        <f t="shared" si="9"/>
        <v>0</v>
      </c>
      <c r="C46" s="232"/>
      <c r="D46" s="229"/>
      <c r="E46" s="230"/>
      <c r="F46" s="59"/>
      <c r="G46" s="60"/>
      <c r="H46" s="60"/>
      <c r="I46" s="60"/>
      <c r="J46" s="61"/>
      <c r="K46" s="62"/>
      <c r="L46" s="63"/>
      <c r="M46" s="1356"/>
      <c r="N46" s="1356"/>
      <c r="O46" s="58"/>
      <c r="P46" s="58"/>
      <c r="Q46" s="1043"/>
      <c r="R46" s="1045"/>
      <c r="S46" s="1045"/>
      <c r="T46" s="1047"/>
      <c r="U46" s="685"/>
      <c r="V46" s="686"/>
      <c r="W46" s="688"/>
      <c r="X46" s="1289"/>
      <c r="Y46" s="1289"/>
    </row>
    <row r="47" spans="2:32" s="17" customFormat="1" ht="18.95" customHeight="1">
      <c r="B47" s="141">
        <f t="shared" si="9"/>
        <v>0</v>
      </c>
      <c r="C47" s="232"/>
      <c r="D47" s="229"/>
      <c r="E47" s="230"/>
      <c r="F47" s="59"/>
      <c r="G47" s="60"/>
      <c r="H47" s="60"/>
      <c r="I47" s="60"/>
      <c r="J47" s="61"/>
      <c r="K47" s="62"/>
      <c r="L47" s="63"/>
      <c r="M47" s="1356"/>
      <c r="N47" s="1356"/>
      <c r="O47" s="58"/>
      <c r="P47" s="58"/>
      <c r="Q47" s="1043"/>
      <c r="R47" s="1045"/>
      <c r="S47" s="1045"/>
      <c r="T47" s="1047"/>
      <c r="U47" s="685"/>
      <c r="V47" s="686"/>
      <c r="W47" s="688"/>
      <c r="X47" s="1289"/>
      <c r="Y47" s="1289"/>
    </row>
    <row r="48" spans="2:32" s="17" customFormat="1" ht="18.95" customHeight="1">
      <c r="B48" s="141">
        <f t="shared" si="9"/>
        <v>0</v>
      </c>
      <c r="C48" s="232"/>
      <c r="D48" s="229"/>
      <c r="E48" s="230"/>
      <c r="F48" s="59"/>
      <c r="G48" s="60"/>
      <c r="H48" s="60"/>
      <c r="I48" s="60"/>
      <c r="J48" s="61"/>
      <c r="K48" s="62"/>
      <c r="L48" s="63"/>
      <c r="M48" s="1356"/>
      <c r="N48" s="1356"/>
      <c r="O48" s="58"/>
      <c r="P48" s="58"/>
      <c r="Q48" s="1043"/>
      <c r="R48" s="1045"/>
      <c r="S48" s="1045"/>
      <c r="T48" s="1047"/>
      <c r="U48" s="685"/>
      <c r="V48" s="686"/>
      <c r="W48" s="688"/>
      <c r="X48" s="1289"/>
      <c r="Y48" s="1289"/>
    </row>
    <row r="49" spans="2:25" s="17" customFormat="1" ht="18.95" customHeight="1">
      <c r="B49" s="141">
        <f t="shared" si="9"/>
        <v>0</v>
      </c>
      <c r="C49" s="232"/>
      <c r="D49" s="229"/>
      <c r="E49" s="230"/>
      <c r="F49" s="59"/>
      <c r="G49" s="60"/>
      <c r="H49" s="60"/>
      <c r="I49" s="60"/>
      <c r="J49" s="61"/>
      <c r="K49" s="62"/>
      <c r="L49" s="63"/>
      <c r="M49" s="1356"/>
      <c r="N49" s="1356"/>
      <c r="O49" s="58"/>
      <c r="P49" s="58"/>
      <c r="Q49" s="1043"/>
      <c r="R49" s="1045"/>
      <c r="S49" s="1045"/>
      <c r="T49" s="1047"/>
      <c r="U49" s="685"/>
      <c r="V49" s="686"/>
      <c r="W49" s="688"/>
      <c r="X49" s="1289"/>
      <c r="Y49" s="1289"/>
    </row>
    <row r="50" spans="2:25" s="17" customFormat="1" ht="18.95" customHeight="1">
      <c r="B50" s="141">
        <f t="shared" si="9"/>
        <v>0</v>
      </c>
      <c r="C50" s="232"/>
      <c r="D50" s="229"/>
      <c r="E50" s="230"/>
      <c r="F50" s="59"/>
      <c r="G50" s="60"/>
      <c r="H50" s="60"/>
      <c r="I50" s="60"/>
      <c r="J50" s="61"/>
      <c r="K50" s="62"/>
      <c r="L50" s="63"/>
      <c r="M50" s="1356"/>
      <c r="N50" s="1356"/>
      <c r="O50" s="58"/>
      <c r="P50" s="58"/>
      <c r="Q50" s="1043"/>
      <c r="R50" s="1045"/>
      <c r="S50" s="1045"/>
      <c r="T50" s="1047"/>
      <c r="U50" s="685"/>
      <c r="V50" s="686"/>
      <c r="W50" s="688"/>
      <c r="X50" s="1289"/>
      <c r="Y50" s="1289"/>
    </row>
    <row r="51" spans="2:25" s="17" customFormat="1" ht="18.95" customHeight="1">
      <c r="B51" s="141">
        <f t="shared" si="9"/>
        <v>0</v>
      </c>
      <c r="C51" s="232"/>
      <c r="D51" s="229"/>
      <c r="E51" s="230"/>
      <c r="F51" s="59"/>
      <c r="G51" s="60"/>
      <c r="H51" s="60"/>
      <c r="I51" s="60"/>
      <c r="J51" s="61"/>
      <c r="K51" s="62"/>
      <c r="L51" s="63"/>
      <c r="M51" s="1356"/>
      <c r="N51" s="1356"/>
      <c r="O51" s="58"/>
      <c r="P51" s="58"/>
      <c r="Q51" s="1043"/>
      <c r="R51" s="1045"/>
      <c r="S51" s="1045"/>
      <c r="T51" s="1047"/>
      <c r="U51" s="685"/>
      <c r="V51" s="686"/>
      <c r="W51" s="688"/>
      <c r="X51" s="1289"/>
      <c r="Y51" s="1289"/>
    </row>
    <row r="52" spans="2:25" s="17" customFormat="1" ht="18.95" customHeight="1">
      <c r="B52" s="141">
        <f t="shared" si="9"/>
        <v>0</v>
      </c>
      <c r="C52" s="232"/>
      <c r="D52" s="229"/>
      <c r="E52" s="230"/>
      <c r="F52" s="59"/>
      <c r="G52" s="60"/>
      <c r="H52" s="60"/>
      <c r="I52" s="60"/>
      <c r="J52" s="61"/>
      <c r="K52" s="62"/>
      <c r="L52" s="63"/>
      <c r="M52" s="1356"/>
      <c r="N52" s="1356"/>
      <c r="O52" s="58"/>
      <c r="P52" s="58"/>
      <c r="Q52" s="1043"/>
      <c r="R52" s="1045"/>
      <c r="S52" s="1045"/>
      <c r="T52" s="1047"/>
      <c r="U52" s="685"/>
      <c r="V52" s="686"/>
      <c r="W52" s="688"/>
      <c r="X52" s="1289"/>
      <c r="Y52" s="1289"/>
    </row>
    <row r="53" spans="2:25" s="17" customFormat="1" ht="18.95" customHeight="1">
      <c r="B53" s="141">
        <f>+C35</f>
        <v>0</v>
      </c>
      <c r="C53" s="384"/>
      <c r="D53" s="61"/>
      <c r="E53" s="62"/>
      <c r="F53" s="59"/>
      <c r="G53" s="60"/>
      <c r="H53" s="60"/>
      <c r="I53" s="60"/>
      <c r="J53" s="61"/>
      <c r="K53" s="62"/>
      <c r="L53" s="63"/>
      <c r="M53" s="1356"/>
      <c r="N53" s="1356"/>
      <c r="O53" s="58"/>
      <c r="P53" s="385"/>
      <c r="Q53" s="1043"/>
      <c r="R53" s="1045"/>
      <c r="S53" s="1045"/>
      <c r="T53" s="1047"/>
      <c r="U53" s="685"/>
      <c r="V53" s="686"/>
      <c r="W53" s="688"/>
      <c r="X53" s="1289"/>
      <c r="Y53" s="1289"/>
    </row>
    <row r="54" spans="2:25" s="17" customFormat="1" ht="25.5" customHeight="1" thickBot="1">
      <c r="B54" s="404" t="s">
        <v>74</v>
      </c>
      <c r="C54" s="405"/>
      <c r="D54" s="405"/>
      <c r="E54" s="405"/>
      <c r="F54" s="406"/>
      <c r="G54" s="406"/>
      <c r="H54" s="406"/>
      <c r="I54" s="406"/>
      <c r="J54" s="406"/>
      <c r="K54" s="406"/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06"/>
      <c r="W54" s="407"/>
      <c r="X54" s="122"/>
    </row>
    <row r="55" spans="2:25">
      <c r="B55" s="556" t="s">
        <v>12</v>
      </c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8"/>
      <c r="X55" s="101"/>
    </row>
    <row r="56" spans="2:25">
      <c r="B56" s="553"/>
      <c r="C56" s="554"/>
      <c r="D56" s="554"/>
      <c r="E56" s="554"/>
      <c r="F56" s="554"/>
      <c r="G56" s="554"/>
      <c r="H56" s="554"/>
      <c r="I56" s="554"/>
      <c r="J56" s="554"/>
      <c r="K56" s="554"/>
      <c r="L56" s="554"/>
      <c r="M56" s="554"/>
      <c r="N56" s="554"/>
      <c r="O56" s="554"/>
      <c r="P56" s="554"/>
      <c r="Q56" s="554"/>
      <c r="R56" s="554"/>
      <c r="S56" s="554"/>
      <c r="T56" s="554"/>
      <c r="U56" s="554"/>
      <c r="V56" s="554"/>
      <c r="W56" s="555"/>
      <c r="X56" s="101"/>
    </row>
    <row r="57" spans="2:25" s="17" customFormat="1" ht="20.25" customHeight="1">
      <c r="B57" s="408"/>
      <c r="C57" s="398"/>
      <c r="D57" s="398"/>
      <c r="E57" s="398"/>
      <c r="F57" s="398"/>
      <c r="G57" s="398"/>
      <c r="H57" s="398"/>
      <c r="I57" s="398"/>
      <c r="J57" s="398"/>
      <c r="K57" s="398"/>
      <c r="L57" s="398"/>
      <c r="M57" s="398"/>
      <c r="N57" s="398"/>
      <c r="O57" s="398"/>
      <c r="P57" s="398"/>
      <c r="Q57" s="398"/>
      <c r="R57" s="398"/>
      <c r="S57" s="398"/>
      <c r="T57" s="398"/>
      <c r="U57" s="398"/>
      <c r="V57" s="398"/>
      <c r="W57" s="402"/>
      <c r="X57" s="145"/>
    </row>
    <row r="58" spans="2:25" s="17" customFormat="1" ht="20.25" customHeight="1">
      <c r="B58" s="409" t="s">
        <v>75</v>
      </c>
      <c r="C58" s="30"/>
      <c r="D58" s="30"/>
      <c r="E58" s="30"/>
      <c r="F58" s="30"/>
      <c r="G58" s="30"/>
      <c r="H58" s="30"/>
      <c r="I58" s="379"/>
      <c r="J58" s="380"/>
      <c r="K58" s="30"/>
      <c r="L58" s="30"/>
      <c r="M58" s="30"/>
      <c r="N58" s="30"/>
      <c r="O58" s="378"/>
      <c r="P58" s="383"/>
      <c r="Q58" s="383"/>
      <c r="R58" s="383"/>
      <c r="S58" s="383"/>
      <c r="T58" s="383"/>
      <c r="U58" s="383"/>
      <c r="V58" s="383"/>
      <c r="W58" s="403"/>
      <c r="X58" s="145"/>
    </row>
    <row r="59" spans="2:25">
      <c r="B59" s="553" t="s">
        <v>12</v>
      </c>
      <c r="C59" s="554"/>
      <c r="D59" s="554"/>
      <c r="E59" s="554"/>
      <c r="F59" s="554"/>
      <c r="G59" s="554"/>
      <c r="H59" s="554"/>
      <c r="I59" s="554"/>
      <c r="J59" s="554"/>
      <c r="K59" s="554"/>
      <c r="L59" s="554"/>
      <c r="M59" s="554"/>
      <c r="N59" s="554"/>
      <c r="O59" s="554"/>
      <c r="P59" s="554"/>
      <c r="Q59" s="554"/>
      <c r="R59" s="554"/>
      <c r="S59" s="554"/>
      <c r="T59" s="554"/>
      <c r="U59" s="554"/>
      <c r="V59" s="554"/>
      <c r="W59" s="555"/>
      <c r="X59" s="101"/>
    </row>
    <row r="60" spans="2:25" s="17" customFormat="1">
      <c r="B60" s="553" t="s">
        <v>12</v>
      </c>
      <c r="C60" s="554"/>
      <c r="D60" s="554"/>
      <c r="E60" s="554"/>
      <c r="F60" s="554"/>
      <c r="G60" s="554"/>
      <c r="H60" s="554"/>
      <c r="I60" s="554"/>
      <c r="J60" s="554"/>
      <c r="K60" s="554"/>
      <c r="L60" s="554"/>
      <c r="M60" s="554"/>
      <c r="N60" s="554"/>
      <c r="O60" s="554"/>
      <c r="P60" s="554"/>
      <c r="Q60" s="554"/>
      <c r="R60" s="554"/>
      <c r="S60" s="554"/>
      <c r="T60" s="554"/>
      <c r="U60" s="554"/>
      <c r="V60" s="554"/>
      <c r="W60" s="555"/>
      <c r="X60" s="145"/>
    </row>
    <row r="61" spans="2:25" s="17" customFormat="1" ht="33.75" customHeight="1">
      <c r="B61" s="409" t="s">
        <v>76</v>
      </c>
      <c r="C61" s="30"/>
      <c r="D61" s="30"/>
      <c r="E61" s="30"/>
      <c r="F61" s="30"/>
      <c r="G61" s="30"/>
      <c r="H61" s="30"/>
      <c r="I61" s="379"/>
      <c r="J61" s="380"/>
      <c r="K61" s="30"/>
      <c r="L61" s="30"/>
      <c r="M61" s="30"/>
      <c r="N61" s="30"/>
      <c r="O61" s="381"/>
      <c r="P61" s="382"/>
      <c r="Q61" s="383"/>
      <c r="R61" s="383"/>
      <c r="S61" s="383"/>
      <c r="T61" s="383"/>
      <c r="U61" s="383"/>
      <c r="V61" s="383"/>
      <c r="W61" s="403"/>
      <c r="X61" s="145"/>
    </row>
    <row r="62" spans="2:25" s="17" customFormat="1" ht="20.25" customHeight="1">
      <c r="B62" s="559" t="s">
        <v>12</v>
      </c>
      <c r="C62" s="560"/>
      <c r="D62" s="560"/>
      <c r="E62" s="560"/>
      <c r="F62" s="560"/>
      <c r="G62" s="560"/>
      <c r="H62" s="560"/>
      <c r="I62" s="560"/>
      <c r="J62" s="560"/>
      <c r="K62" s="560"/>
      <c r="L62" s="560"/>
      <c r="M62" s="560"/>
      <c r="N62" s="560"/>
      <c r="O62" s="560"/>
      <c r="P62" s="560"/>
      <c r="Q62" s="560"/>
      <c r="R62" s="560"/>
      <c r="S62" s="560"/>
      <c r="T62" s="560"/>
      <c r="U62" s="560"/>
      <c r="V62" s="560"/>
      <c r="W62" s="561"/>
      <c r="X62" s="145"/>
    </row>
    <row r="63" spans="2:25" s="17" customFormat="1" ht="20.25" customHeight="1">
      <c r="B63" s="559"/>
      <c r="C63" s="560"/>
      <c r="D63" s="560"/>
      <c r="E63" s="560"/>
      <c r="F63" s="560"/>
      <c r="G63" s="560"/>
      <c r="H63" s="560"/>
      <c r="I63" s="560"/>
      <c r="J63" s="560"/>
      <c r="K63" s="560"/>
      <c r="L63" s="560"/>
      <c r="M63" s="560"/>
      <c r="N63" s="560"/>
      <c r="O63" s="560"/>
      <c r="P63" s="560"/>
      <c r="Q63" s="560"/>
      <c r="R63" s="560"/>
      <c r="S63" s="560"/>
      <c r="T63" s="560"/>
      <c r="U63" s="560"/>
      <c r="V63" s="560"/>
      <c r="W63" s="561"/>
      <c r="X63" s="145"/>
    </row>
    <row r="64" spans="2:25" ht="15.75" thickBot="1">
      <c r="B64" s="410"/>
      <c r="C64" s="119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R64" s="147"/>
      <c r="S64" s="147"/>
      <c r="T64" s="147"/>
      <c r="U64" s="147"/>
      <c r="V64" s="147"/>
      <c r="W64" s="148"/>
      <c r="X64" s="147"/>
    </row>
    <row r="65" spans="2:24" ht="16.5" customHeight="1" thickBot="1">
      <c r="B65" s="411" t="s">
        <v>77</v>
      </c>
      <c r="C65" s="22"/>
      <c r="D65" s="19" t="s">
        <v>78</v>
      </c>
      <c r="E65" s="23"/>
      <c r="F65" s="20" t="s">
        <v>79</v>
      </c>
      <c r="G65" s="21" t="s">
        <v>80</v>
      </c>
      <c r="H65" s="24" t="s">
        <v>81</v>
      </c>
      <c r="I65" s="19"/>
      <c r="J65" s="1083"/>
      <c r="K65" s="1347" t="s">
        <v>4298</v>
      </c>
      <c r="L65" s="1348"/>
      <c r="M65" s="1085" t="s">
        <v>82</v>
      </c>
      <c r="N65" s="564"/>
      <c r="O65" s="10" t="s">
        <v>83</v>
      </c>
      <c r="P65" s="5"/>
      <c r="Q65" s="5"/>
      <c r="R65" s="1079"/>
      <c r="S65" s="1080"/>
      <c r="T65" s="193" t="s">
        <v>86</v>
      </c>
      <c r="U65" s="194"/>
      <c r="V65" s="659" t="s">
        <v>12</v>
      </c>
      <c r="W65" s="195"/>
      <c r="X65" s="149"/>
    </row>
    <row r="66" spans="2:24" ht="15.75" thickBot="1">
      <c r="B66" s="412" t="s">
        <v>87</v>
      </c>
      <c r="C66" s="179"/>
      <c r="D66" s="181" t="s">
        <v>88</v>
      </c>
      <c r="E66" s="182" t="s">
        <v>89</v>
      </c>
      <c r="F66" s="164" t="s">
        <v>90</v>
      </c>
      <c r="G66" s="165" t="s">
        <v>91</v>
      </c>
      <c r="H66" s="183" t="s">
        <v>92</v>
      </c>
      <c r="I66" s="184" t="s">
        <v>93</v>
      </c>
      <c r="J66" s="1084"/>
      <c r="K66" s="1349"/>
      <c r="L66" s="1350"/>
      <c r="M66" s="1086" t="s">
        <v>12</v>
      </c>
      <c r="N66" s="565"/>
      <c r="O66" s="1353" t="s">
        <v>12</v>
      </c>
      <c r="P66" s="1354"/>
      <c r="Q66" s="1355"/>
      <c r="R66" s="189"/>
      <c r="S66" s="190"/>
      <c r="T66" s="190" t="s">
        <v>12</v>
      </c>
      <c r="U66" s="190"/>
      <c r="V66" s="190"/>
      <c r="W66" s="191"/>
      <c r="X66" s="98"/>
    </row>
    <row r="67" spans="2:24" ht="17.25" customHeight="1" thickBot="1">
      <c r="B67" s="413" t="s">
        <v>94</v>
      </c>
      <c r="C67" s="250"/>
      <c r="D67" s="251"/>
      <c r="E67" s="252"/>
      <c r="F67" s="253"/>
      <c r="G67" s="254"/>
      <c r="H67" s="255" t="s">
        <v>95</v>
      </c>
      <c r="I67" s="1339" t="s">
        <v>12</v>
      </c>
      <c r="J67" s="1340"/>
      <c r="K67" s="1345"/>
      <c r="L67" s="1346"/>
      <c r="M67" s="258" t="s">
        <v>12</v>
      </c>
      <c r="N67" s="566" t="s">
        <v>12</v>
      </c>
      <c r="O67" s="259" t="s">
        <v>97</v>
      </c>
      <c r="P67" s="260" t="s">
        <v>98</v>
      </c>
      <c r="Q67" s="261"/>
      <c r="R67" s="261"/>
      <c r="S67" s="261"/>
      <c r="T67" s="262"/>
      <c r="U67" s="263" t="s">
        <v>4287</v>
      </c>
      <c r="V67" s="264"/>
      <c r="W67" s="265"/>
      <c r="X67" s="98"/>
    </row>
    <row r="68" spans="2:24" ht="17.25" customHeight="1" thickBot="1">
      <c r="B68" s="414" t="s">
        <v>4288</v>
      </c>
      <c r="C68" s="267"/>
      <c r="D68" s="268"/>
      <c r="E68" s="268"/>
      <c r="F68" s="268"/>
      <c r="G68" s="268"/>
      <c r="H68" s="269"/>
      <c r="I68" s="268"/>
      <c r="J68" s="268"/>
      <c r="K68" s="270"/>
      <c r="L68" s="270"/>
      <c r="M68" s="271"/>
      <c r="N68" s="271"/>
      <c r="O68" s="269"/>
      <c r="P68" s="272"/>
      <c r="Q68" s="273"/>
      <c r="R68" s="273"/>
      <c r="S68" s="273"/>
      <c r="T68" s="273"/>
      <c r="U68" s="274"/>
      <c r="V68" s="275"/>
      <c r="W68" s="276"/>
      <c r="X68" s="98"/>
    </row>
    <row r="69" spans="2:24" ht="17.25" customHeight="1">
      <c r="B69" s="415"/>
      <c r="C69" s="1081" t="s">
        <v>4289</v>
      </c>
      <c r="D69" s="1386"/>
      <c r="E69" s="1387"/>
      <c r="F69" s="416"/>
      <c r="G69" s="416"/>
      <c r="H69" s="417"/>
      <c r="I69" s="416"/>
      <c r="J69" s="416"/>
      <c r="K69" s="418"/>
      <c r="L69" s="418"/>
      <c r="M69" s="419"/>
      <c r="N69" s="419"/>
      <c r="O69" s="417"/>
      <c r="P69" s="420"/>
      <c r="Q69" s="421"/>
      <c r="R69" s="421"/>
      <c r="S69" s="421"/>
      <c r="T69" s="421"/>
      <c r="U69" s="422"/>
      <c r="V69" s="423"/>
      <c r="W69" s="424"/>
      <c r="X69" s="98"/>
    </row>
    <row r="71" spans="2:24" ht="15.75" thickBot="1"/>
    <row r="72" spans="2:24" ht="14.45" customHeight="1" thickBot="1">
      <c r="B72" s="572" t="s">
        <v>99</v>
      </c>
      <c r="C72" s="1298" t="s">
        <v>100</v>
      </c>
      <c r="D72" s="1299"/>
      <c r="E72" s="1299"/>
      <c r="F72" s="1299"/>
      <c r="G72" s="1299"/>
      <c r="H72" s="1300" t="s">
        <v>101</v>
      </c>
      <c r="I72" s="1299"/>
      <c r="J72" s="1299"/>
      <c r="K72" s="1299"/>
      <c r="L72" s="1299"/>
      <c r="M72" s="1299"/>
      <c r="N72" s="1299"/>
      <c r="O72" s="1301"/>
      <c r="P72" s="1302" t="s">
        <v>102</v>
      </c>
      <c r="Q72" s="1303"/>
      <c r="R72" s="1303"/>
      <c r="S72" s="1303"/>
      <c r="T72" s="1303"/>
      <c r="U72" s="1303"/>
      <c r="V72" s="1304"/>
      <c r="W72" s="577"/>
    </row>
    <row r="73" spans="2:24" ht="15.75" thickBot="1">
      <c r="B73" s="16" t="s">
        <v>46</v>
      </c>
      <c r="C73" s="588" t="s">
        <v>103</v>
      </c>
      <c r="D73" s="589" t="s">
        <v>104</v>
      </c>
      <c r="E73" s="590" t="s">
        <v>105</v>
      </c>
      <c r="F73" s="753" t="s">
        <v>106</v>
      </c>
      <c r="G73" s="583" t="s">
        <v>107</v>
      </c>
      <c r="H73" s="584" t="s">
        <v>108</v>
      </c>
      <c r="I73" s="1310" t="s">
        <v>109</v>
      </c>
      <c r="J73" s="1311"/>
      <c r="K73" s="1310" t="s">
        <v>110</v>
      </c>
      <c r="L73" s="1311"/>
      <c r="M73" s="595" t="s">
        <v>111</v>
      </c>
      <c r="N73" s="1315" t="s">
        <v>112</v>
      </c>
      <c r="O73" s="1406"/>
      <c r="P73" s="1313" t="s">
        <v>113</v>
      </c>
      <c r="Q73" s="1314"/>
      <c r="R73" s="1310" t="s">
        <v>114</v>
      </c>
      <c r="S73" s="1311"/>
      <c r="T73" s="1315" t="s">
        <v>4299</v>
      </c>
      <c r="U73" s="1408"/>
      <c r="V73" s="1314"/>
      <c r="W73" s="577"/>
    </row>
    <row r="74" spans="2:24" ht="16.5" thickTop="1" thickBot="1">
      <c r="B74" s="585">
        <f>+C21</f>
        <v>0</v>
      </c>
      <c r="C74" s="587" t="s">
        <v>12</v>
      </c>
      <c r="D74" s="61"/>
      <c r="E74" s="61"/>
      <c r="F74" s="54"/>
      <c r="G74" s="567"/>
      <c r="H74" s="581"/>
      <c r="I74" s="1305"/>
      <c r="J74" s="1306"/>
      <c r="K74" s="1305"/>
      <c r="L74" s="1306"/>
      <c r="M74" s="54"/>
      <c r="N74" s="1309"/>
      <c r="O74" s="1352"/>
      <c r="P74" s="1404"/>
      <c r="Q74" s="1405"/>
      <c r="R74" s="1335"/>
      <c r="S74" s="1405"/>
      <c r="T74" s="1196"/>
      <c r="U74" s="1407"/>
      <c r="V74" s="1195"/>
      <c r="W74" s="579"/>
    </row>
    <row r="75" spans="2:24" ht="16.5" thickTop="1" thickBot="1">
      <c r="B75" s="585">
        <f t="shared" ref="B75:B88" si="10">+C22</f>
        <v>0</v>
      </c>
      <c r="C75" s="587"/>
      <c r="D75" s="61"/>
      <c r="E75" s="61"/>
      <c r="F75" s="60"/>
      <c r="G75" s="569"/>
      <c r="H75" s="582"/>
      <c r="I75" s="1196"/>
      <c r="J75" s="1195"/>
      <c r="K75" s="1188"/>
      <c r="L75" s="1189"/>
      <c r="M75" s="57"/>
      <c r="N75" s="1196"/>
      <c r="O75" s="1197"/>
      <c r="P75" s="1194"/>
      <c r="Q75" s="1195"/>
      <c r="R75" s="1196"/>
      <c r="S75" s="1195"/>
      <c r="T75" s="1196"/>
      <c r="U75" s="1407"/>
      <c r="V75" s="1195"/>
      <c r="W75" s="579"/>
    </row>
    <row r="76" spans="2:24" ht="16.5" thickTop="1" thickBot="1">
      <c r="B76" s="585">
        <f t="shared" si="10"/>
        <v>0</v>
      </c>
      <c r="C76" s="587"/>
      <c r="D76" s="61"/>
      <c r="E76" s="61"/>
      <c r="F76" s="60"/>
      <c r="G76" s="569"/>
      <c r="H76" s="582"/>
      <c r="I76" s="1188"/>
      <c r="J76" s="1189"/>
      <c r="K76" s="1188"/>
      <c r="L76" s="1189"/>
      <c r="M76" s="58"/>
      <c r="N76" s="1193"/>
      <c r="O76" s="1198"/>
      <c r="P76" s="1191"/>
      <c r="Q76" s="1192"/>
      <c r="R76" s="1193"/>
      <c r="S76" s="1192"/>
      <c r="T76" s="1196"/>
      <c r="U76" s="1407"/>
      <c r="V76" s="1195"/>
      <c r="W76" s="579"/>
    </row>
    <row r="77" spans="2:24" ht="16.5" thickTop="1" thickBot="1">
      <c r="B77" s="585">
        <f t="shared" si="10"/>
        <v>0</v>
      </c>
      <c r="C77" s="587"/>
      <c r="D77" s="61"/>
      <c r="E77" s="61"/>
      <c r="F77" s="60"/>
      <c r="G77" s="569"/>
      <c r="H77" s="582"/>
      <c r="I77" s="1188"/>
      <c r="J77" s="1189"/>
      <c r="K77" s="1188"/>
      <c r="L77" s="1189"/>
      <c r="M77" s="58"/>
      <c r="N77" s="1196"/>
      <c r="O77" s="1407"/>
      <c r="P77" s="1194"/>
      <c r="Q77" s="1407"/>
      <c r="R77" s="1196"/>
      <c r="S77" s="1195"/>
      <c r="T77" s="1196"/>
      <c r="U77" s="1407"/>
      <c r="V77" s="1195"/>
      <c r="W77" s="579"/>
    </row>
    <row r="78" spans="2:24" ht="16.5" thickTop="1" thickBot="1">
      <c r="B78" s="585">
        <f t="shared" si="10"/>
        <v>0</v>
      </c>
      <c r="C78" s="587"/>
      <c r="D78" s="61"/>
      <c r="E78" s="61"/>
      <c r="F78" s="60"/>
      <c r="G78" s="569"/>
      <c r="H78" s="582"/>
      <c r="I78" s="1188"/>
      <c r="J78" s="1189"/>
      <c r="K78" s="1188"/>
      <c r="L78" s="1189"/>
      <c r="M78" s="58"/>
      <c r="N78" s="1309"/>
      <c r="O78" s="1352"/>
      <c r="P78" s="1307"/>
      <c r="Q78" s="1308"/>
      <c r="R78" s="1309"/>
      <c r="S78" s="1308"/>
      <c r="T78" s="1196"/>
      <c r="U78" s="1407"/>
      <c r="V78" s="1195"/>
      <c r="W78" s="579"/>
    </row>
    <row r="79" spans="2:24" ht="16.5" thickTop="1" thickBot="1">
      <c r="B79" s="585">
        <f t="shared" si="10"/>
        <v>0</v>
      </c>
      <c r="C79" s="587"/>
      <c r="D79" s="61"/>
      <c r="E79" s="61"/>
      <c r="F79" s="60"/>
      <c r="G79" s="569"/>
      <c r="H79" s="582"/>
      <c r="I79" s="1188"/>
      <c r="J79" s="1189"/>
      <c r="K79" s="1188"/>
      <c r="L79" s="1189"/>
      <c r="M79" s="58"/>
      <c r="N79" s="1196"/>
      <c r="O79" s="1197"/>
      <c r="P79" s="1194"/>
      <c r="Q79" s="1195"/>
      <c r="R79" s="1196"/>
      <c r="S79" s="1195"/>
      <c r="T79" s="1196"/>
      <c r="U79" s="1407"/>
      <c r="V79" s="1195"/>
      <c r="W79" s="579"/>
    </row>
    <row r="80" spans="2:24" ht="16.5" thickTop="1" thickBot="1">
      <c r="B80" s="585">
        <f t="shared" si="10"/>
        <v>0</v>
      </c>
      <c r="C80" s="587"/>
      <c r="D80" s="61"/>
      <c r="E80" s="61"/>
      <c r="F80" s="60"/>
      <c r="G80" s="569"/>
      <c r="H80" s="582"/>
      <c r="I80" s="1188"/>
      <c r="J80" s="1189"/>
      <c r="K80" s="1188"/>
      <c r="L80" s="1189"/>
      <c r="M80" s="58"/>
      <c r="N80" s="1188"/>
      <c r="O80" s="1351"/>
      <c r="P80" s="1190"/>
      <c r="Q80" s="1189"/>
      <c r="R80" s="1188"/>
      <c r="S80" s="1189"/>
      <c r="T80" s="1196"/>
      <c r="U80" s="1407"/>
      <c r="V80" s="1195"/>
      <c r="W80" s="579"/>
    </row>
    <row r="81" spans="2:23" ht="16.5" thickTop="1" thickBot="1">
      <c r="B81" s="585">
        <f t="shared" si="10"/>
        <v>0</v>
      </c>
      <c r="C81" s="587"/>
      <c r="D81" s="61"/>
      <c r="E81" s="61"/>
      <c r="F81" s="60"/>
      <c r="G81" s="569"/>
      <c r="H81" s="582"/>
      <c r="I81" s="1188"/>
      <c r="J81" s="1189"/>
      <c r="K81" s="1188"/>
      <c r="L81" s="1189"/>
      <c r="M81" s="58"/>
      <c r="N81" s="1193"/>
      <c r="O81" s="1198"/>
      <c r="P81" s="1191"/>
      <c r="Q81" s="1192"/>
      <c r="R81" s="1193"/>
      <c r="S81" s="1192"/>
      <c r="T81" s="1196"/>
      <c r="U81" s="1407"/>
      <c r="V81" s="1195"/>
      <c r="W81" s="579"/>
    </row>
    <row r="82" spans="2:23" ht="16.5" thickTop="1" thickBot="1">
      <c r="B82" s="585">
        <f t="shared" si="10"/>
        <v>0</v>
      </c>
      <c r="C82" s="587"/>
      <c r="D82" s="61"/>
      <c r="E82" s="61"/>
      <c r="F82" s="60"/>
      <c r="G82" s="569"/>
      <c r="H82" s="582"/>
      <c r="I82" s="1188"/>
      <c r="J82" s="1189"/>
      <c r="K82" s="1188"/>
      <c r="L82" s="1189"/>
      <c r="M82" s="58"/>
      <c r="N82" s="1309"/>
      <c r="O82" s="1352"/>
      <c r="P82" s="1307" t="s">
        <v>12</v>
      </c>
      <c r="Q82" s="1308"/>
      <c r="R82" s="1309"/>
      <c r="S82" s="1308"/>
      <c r="T82" s="1196"/>
      <c r="U82" s="1407"/>
      <c r="V82" s="1195"/>
      <c r="W82" s="579"/>
    </row>
    <row r="83" spans="2:23" ht="16.5" thickTop="1" thickBot="1">
      <c r="B83" s="585">
        <f t="shared" si="10"/>
        <v>0</v>
      </c>
      <c r="C83" s="587"/>
      <c r="D83" s="61"/>
      <c r="E83" s="61"/>
      <c r="F83" s="60"/>
      <c r="G83" s="569"/>
      <c r="H83" s="582"/>
      <c r="I83" s="1188"/>
      <c r="J83" s="1189"/>
      <c r="K83" s="1188"/>
      <c r="L83" s="1189"/>
      <c r="M83" s="58"/>
      <c r="N83" s="1196"/>
      <c r="O83" s="1197"/>
      <c r="P83" s="1194"/>
      <c r="Q83" s="1195"/>
      <c r="R83" s="1196"/>
      <c r="S83" s="1195"/>
      <c r="T83" s="1196"/>
      <c r="U83" s="1407"/>
      <c r="V83" s="1195"/>
      <c r="W83" s="579"/>
    </row>
    <row r="84" spans="2:23" ht="16.5" thickTop="1" thickBot="1">
      <c r="B84" s="585">
        <f t="shared" si="10"/>
        <v>0</v>
      </c>
      <c r="C84" s="587"/>
      <c r="D84" s="61"/>
      <c r="E84" s="61"/>
      <c r="F84" s="60"/>
      <c r="G84" s="569"/>
      <c r="H84" s="582"/>
      <c r="I84" s="1188"/>
      <c r="J84" s="1189"/>
      <c r="K84" s="1188"/>
      <c r="L84" s="1189"/>
      <c r="M84" s="58"/>
      <c r="N84" s="1188"/>
      <c r="O84" s="1351"/>
      <c r="P84" s="1190"/>
      <c r="Q84" s="1189"/>
      <c r="R84" s="1188"/>
      <c r="S84" s="1189"/>
      <c r="T84" s="1196"/>
      <c r="U84" s="1407"/>
      <c r="V84" s="1195"/>
      <c r="W84" s="579"/>
    </row>
    <row r="85" spans="2:23" ht="16.5" thickTop="1" thickBot="1">
      <c r="B85" s="585">
        <f t="shared" si="10"/>
        <v>0</v>
      </c>
      <c r="C85" s="587"/>
      <c r="D85" s="61"/>
      <c r="E85" s="61"/>
      <c r="F85" s="60"/>
      <c r="G85" s="569"/>
      <c r="H85" s="582"/>
      <c r="I85" s="1188"/>
      <c r="J85" s="1189"/>
      <c r="K85" s="1188"/>
      <c r="L85" s="1189"/>
      <c r="M85" s="58"/>
      <c r="N85" s="1193"/>
      <c r="O85" s="1198"/>
      <c r="P85" s="1191"/>
      <c r="Q85" s="1192"/>
      <c r="R85" s="1193"/>
      <c r="S85" s="1192"/>
      <c r="T85" s="1196"/>
      <c r="U85" s="1407"/>
      <c r="V85" s="1195"/>
      <c r="W85" s="579"/>
    </row>
    <row r="86" spans="2:23" ht="16.5" thickTop="1" thickBot="1">
      <c r="B86" s="585">
        <f t="shared" si="10"/>
        <v>0</v>
      </c>
      <c r="C86" s="587"/>
      <c r="D86" s="61"/>
      <c r="E86" s="61"/>
      <c r="F86" s="60"/>
      <c r="G86" s="569"/>
      <c r="H86" s="582"/>
      <c r="I86" s="1188"/>
      <c r="J86" s="1189"/>
      <c r="K86" s="1188"/>
      <c r="L86" s="1189"/>
      <c r="M86" s="58"/>
      <c r="N86" s="1309"/>
      <c r="O86" s="1352"/>
      <c r="P86" s="1307"/>
      <c r="Q86" s="1308"/>
      <c r="R86" s="1309"/>
      <c r="S86" s="1308"/>
      <c r="T86" s="1196"/>
      <c r="U86" s="1407"/>
      <c r="V86" s="1195"/>
      <c r="W86" s="579"/>
    </row>
    <row r="87" spans="2:23" ht="16.5" thickTop="1" thickBot="1">
      <c r="B87" s="585">
        <f t="shared" si="10"/>
        <v>0</v>
      </c>
      <c r="C87" s="591"/>
      <c r="D87" s="586" t="s">
        <v>12</v>
      </c>
      <c r="E87" s="61"/>
      <c r="F87" s="568"/>
      <c r="G87" s="569"/>
      <c r="H87" s="582"/>
      <c r="I87" s="1188"/>
      <c r="J87" s="1189"/>
      <c r="K87" s="1188"/>
      <c r="L87" s="1189"/>
      <c r="M87" s="58"/>
      <c r="N87" s="1196"/>
      <c r="O87" s="1197"/>
      <c r="P87" s="1194"/>
      <c r="Q87" s="1195"/>
      <c r="R87" s="1196"/>
      <c r="S87" s="1195"/>
      <c r="T87" s="1196"/>
      <c r="U87" s="1407"/>
      <c r="V87" s="1195"/>
      <c r="W87" s="579"/>
    </row>
    <row r="88" spans="2:23" ht="15.75" thickTop="1">
      <c r="B88" s="585">
        <f t="shared" si="10"/>
        <v>0</v>
      </c>
      <c r="C88" s="591"/>
      <c r="D88" s="586" t="s">
        <v>12</v>
      </c>
      <c r="E88" s="61"/>
      <c r="F88" s="568"/>
      <c r="G88" s="569"/>
      <c r="H88" s="582"/>
      <c r="I88" s="1188"/>
      <c r="J88" s="1189"/>
      <c r="K88" s="1188"/>
      <c r="L88" s="1189"/>
      <c r="M88" s="58"/>
      <c r="N88" s="1188"/>
      <c r="O88" s="1351"/>
      <c r="P88" s="1190"/>
      <c r="Q88" s="1189"/>
      <c r="R88" s="1188"/>
      <c r="S88" s="1189"/>
      <c r="T88" s="1196"/>
      <c r="U88" s="1407"/>
      <c r="V88" s="1195"/>
      <c r="W88" s="579"/>
    </row>
  </sheetData>
  <sheetProtection formatCells="0" formatColumns="0" formatRows="0"/>
  <dataConsolidate/>
  <customSheetViews>
    <customSheetView guid="{46EC73BC-F04D-40CA-A242-737CF95450E9}" scale="80" showPageBreaks="1" printArea="1">
      <selection activeCell="B59" sqref="B59:V60"/>
      <rowBreaks count="1" manualBreakCount="1">
        <brk id="53" max="21" man="1"/>
      </rowBreaks>
      <pageMargins left="0" right="0" top="0" bottom="0" header="0" footer="0"/>
      <printOptions horizontalCentered="1"/>
      <pageSetup scale="62" orientation="landscape" r:id="rId1"/>
      <headerFooter>
        <oddFooter>&amp;L&amp;Z&amp;F
&amp;A&amp;Cpage &amp;P of &amp;N&amp;R&amp;D &amp;T</oddFooter>
      </headerFooter>
    </customSheetView>
  </customSheetViews>
  <mergeCells count="182">
    <mergeCell ref="T87:V87"/>
    <mergeCell ref="T88:V88"/>
    <mergeCell ref="T77:V77"/>
    <mergeCell ref="T78:V78"/>
    <mergeCell ref="T79:V79"/>
    <mergeCell ref="T80:V80"/>
    <mergeCell ref="T81:V81"/>
    <mergeCell ref="T82:V82"/>
    <mergeCell ref="T83:V83"/>
    <mergeCell ref="T84:V84"/>
    <mergeCell ref="T85:V85"/>
    <mergeCell ref="T73:V73"/>
    <mergeCell ref="T74:V74"/>
    <mergeCell ref="P72:V72"/>
    <mergeCell ref="T75:V75"/>
    <mergeCell ref="T76:V76"/>
    <mergeCell ref="I67:J67"/>
    <mergeCell ref="P84:Q84"/>
    <mergeCell ref="I88:J88"/>
    <mergeCell ref="K88:L88"/>
    <mergeCell ref="P88:Q88"/>
    <mergeCell ref="R88:S88"/>
    <mergeCell ref="P85:Q85"/>
    <mergeCell ref="P86:Q86"/>
    <mergeCell ref="P87:Q87"/>
    <mergeCell ref="R75:S75"/>
    <mergeCell ref="R76:S76"/>
    <mergeCell ref="R77:S77"/>
    <mergeCell ref="R78:S78"/>
    <mergeCell ref="R79:S79"/>
    <mergeCell ref="R80:S80"/>
    <mergeCell ref="R81:S81"/>
    <mergeCell ref="R82:S82"/>
    <mergeCell ref="R83:S83"/>
    <mergeCell ref="T86:V86"/>
    <mergeCell ref="R84:S84"/>
    <mergeCell ref="R85:S85"/>
    <mergeCell ref="R86:S86"/>
    <mergeCell ref="R87:S87"/>
    <mergeCell ref="K87:L87"/>
    <mergeCell ref="K86:L86"/>
    <mergeCell ref="I76:J76"/>
    <mergeCell ref="I85:J85"/>
    <mergeCell ref="I86:J86"/>
    <mergeCell ref="I87:J87"/>
    <mergeCell ref="K82:L82"/>
    <mergeCell ref="K83:L83"/>
    <mergeCell ref="K84:L84"/>
    <mergeCell ref="K85:L85"/>
    <mergeCell ref="P82:Q82"/>
    <mergeCell ref="P83:Q83"/>
    <mergeCell ref="N87:O87"/>
    <mergeCell ref="I73:J73"/>
    <mergeCell ref="I74:J74"/>
    <mergeCell ref="I84:J84"/>
    <mergeCell ref="I75:J75"/>
    <mergeCell ref="I77:J77"/>
    <mergeCell ref="I78:J78"/>
    <mergeCell ref="I79:J79"/>
    <mergeCell ref="I80:J80"/>
    <mergeCell ref="I81:J81"/>
    <mergeCell ref="I82:J82"/>
    <mergeCell ref="I83:J83"/>
    <mergeCell ref="R73:S73"/>
    <mergeCell ref="P74:Q74"/>
    <mergeCell ref="N73:O73"/>
    <mergeCell ref="P73:Q73"/>
    <mergeCell ref="P80:Q80"/>
    <mergeCell ref="P81:Q81"/>
    <mergeCell ref="R74:S74"/>
    <mergeCell ref="P75:Q75"/>
    <mergeCell ref="P76:Q76"/>
    <mergeCell ref="P77:Q77"/>
    <mergeCell ref="P78:Q78"/>
    <mergeCell ref="P79:Q79"/>
    <mergeCell ref="N74:O74"/>
    <mergeCell ref="N75:O75"/>
    <mergeCell ref="N76:O76"/>
    <mergeCell ref="N77:O77"/>
    <mergeCell ref="Y10:Z10"/>
    <mergeCell ref="X50:Y50"/>
    <mergeCell ref="X51:Y51"/>
    <mergeCell ref="AF19:AF20"/>
    <mergeCell ref="AE19:AE20"/>
    <mergeCell ref="AD19:AD20"/>
    <mergeCell ref="AC19:AC20"/>
    <mergeCell ref="AB19:AB20"/>
    <mergeCell ref="AA19:AA20"/>
    <mergeCell ref="X44:Y44"/>
    <mergeCell ref="X41:Y41"/>
    <mergeCell ref="X39:Y39"/>
    <mergeCell ref="X40:Y40"/>
    <mergeCell ref="X45:Y45"/>
    <mergeCell ref="X46:Y46"/>
    <mergeCell ref="X47:Y47"/>
    <mergeCell ref="X48:Y48"/>
    <mergeCell ref="X49:Y49"/>
    <mergeCell ref="X42:Y42"/>
    <mergeCell ref="X43:Y43"/>
    <mergeCell ref="C9:G9"/>
    <mergeCell ref="T8:W12"/>
    <mergeCell ref="Q37:T37"/>
    <mergeCell ref="U37:W37"/>
    <mergeCell ref="E8:G8"/>
    <mergeCell ref="U13:W14"/>
    <mergeCell ref="D37:E37"/>
    <mergeCell ref="D18:E18"/>
    <mergeCell ref="U3:V3"/>
    <mergeCell ref="R8:S8"/>
    <mergeCell ref="R9:S9"/>
    <mergeCell ref="M7:Q7"/>
    <mergeCell ref="H2:Q5"/>
    <mergeCell ref="R10:S10"/>
    <mergeCell ref="O19:P19"/>
    <mergeCell ref="R11:S11"/>
    <mergeCell ref="R12:S12"/>
    <mergeCell ref="C72:G72"/>
    <mergeCell ref="H72:O72"/>
    <mergeCell ref="R7:S7"/>
    <mergeCell ref="H13:L14"/>
    <mergeCell ref="M13:N14"/>
    <mergeCell ref="O13:Q14"/>
    <mergeCell ref="R13:T14"/>
    <mergeCell ref="C7:G7"/>
    <mergeCell ref="H11:I12"/>
    <mergeCell ref="J11:L12"/>
    <mergeCell ref="H7:I8"/>
    <mergeCell ref="J7:L8"/>
    <mergeCell ref="H9:I10"/>
    <mergeCell ref="J9:L10"/>
    <mergeCell ref="M8:Q8"/>
    <mergeCell ref="M9:Q9"/>
    <mergeCell ref="M10:Q10"/>
    <mergeCell ref="M11:Q11"/>
    <mergeCell ref="M12:Q12"/>
    <mergeCell ref="T7:W7"/>
    <mergeCell ref="D69:E69"/>
    <mergeCell ref="C13:G13"/>
    <mergeCell ref="C12:G12"/>
    <mergeCell ref="C10:G10"/>
    <mergeCell ref="M47:N47"/>
    <mergeCell ref="M48:N48"/>
    <mergeCell ref="M49:N49"/>
    <mergeCell ref="M50:N50"/>
    <mergeCell ref="M51:N51"/>
    <mergeCell ref="M52:N52"/>
    <mergeCell ref="M53:N53"/>
    <mergeCell ref="X19:Z19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V38:W38"/>
    <mergeCell ref="X53:Y53"/>
    <mergeCell ref="X52:Y52"/>
    <mergeCell ref="K67:L67"/>
    <mergeCell ref="K65:L66"/>
    <mergeCell ref="N88:O88"/>
    <mergeCell ref="N78:O78"/>
    <mergeCell ref="N79:O79"/>
    <mergeCell ref="N80:O80"/>
    <mergeCell ref="N81:O81"/>
    <mergeCell ref="N82:O82"/>
    <mergeCell ref="N83:O83"/>
    <mergeCell ref="N84:O84"/>
    <mergeCell ref="N85:O85"/>
    <mergeCell ref="N86:O86"/>
    <mergeCell ref="O66:Q66"/>
    <mergeCell ref="K73:L73"/>
    <mergeCell ref="K74:L74"/>
    <mergeCell ref="K75:L75"/>
    <mergeCell ref="K76:L76"/>
    <mergeCell ref="K77:L77"/>
    <mergeCell ref="K78:L78"/>
    <mergeCell ref="K79:L79"/>
    <mergeCell ref="K80:L80"/>
    <mergeCell ref="K81:L81"/>
  </mergeCells>
  <conditionalFormatting sqref="I21:I35">
    <cfRule type="cellIs" dxfId="24" priority="7" stopIfTrue="1" operator="equal">
      <formula>0</formula>
    </cfRule>
  </conditionalFormatting>
  <conditionalFormatting sqref="X21:X35">
    <cfRule type="cellIs" dxfId="23" priority="6" stopIfTrue="1" operator="lessThan">
      <formula>0.01</formula>
    </cfRule>
  </conditionalFormatting>
  <conditionalFormatting sqref="K21:K35">
    <cfRule type="expression" dxfId="22" priority="4" stopIfTrue="1">
      <formula>G21=0</formula>
    </cfRule>
  </conditionalFormatting>
  <conditionalFormatting sqref="L21:L35">
    <cfRule type="expression" dxfId="21" priority="3" stopIfTrue="1">
      <formula>G21=0</formula>
    </cfRule>
  </conditionalFormatting>
  <conditionalFormatting sqref="R8:S10 R11:R12">
    <cfRule type="expression" dxfId="20" priority="21" stopIfTrue="1">
      <formula>$R$7=""</formula>
    </cfRule>
  </conditionalFormatting>
  <conditionalFormatting sqref="Y21:Y35">
    <cfRule type="cellIs" dxfId="19" priority="2" stopIfTrue="1" operator="lessThan">
      <formula>0.01</formula>
    </cfRule>
  </conditionalFormatting>
  <conditionalFormatting sqref="Z21:Z35">
    <cfRule type="cellIs" dxfId="18" priority="1" stopIfTrue="1" operator="lessThan">
      <formula>0.01</formula>
    </cfRule>
  </conditionalFormatting>
  <dataValidations xWindow="205" yWindow="427" count="3">
    <dataValidation type="list" allowBlank="1" showInputMessage="1" showErrorMessage="1" sqref="W67:W69" xr:uid="{00000000-0002-0000-0300-000000000000}">
      <formula1>"Yes,No"</formula1>
    </dataValidation>
    <dataValidation type="list" allowBlank="1" showInputMessage="1" showErrorMessage="1" sqref="D69:E69" xr:uid="{00000000-0002-0000-0300-000001000000}">
      <formula1>"COPT,DONA,DEST,HOLD"</formula1>
    </dataValidation>
    <dataValidation type="list" allowBlank="1" showInputMessage="1" showErrorMessage="1" sqref="X4" xr:uid="{00000000-0002-0000-0300-000002000000}">
      <formula1>#REF!</formula1>
    </dataValidation>
  </dataValidations>
  <printOptions horizontalCentered="1"/>
  <pageMargins left="0" right="0" top="0.19" bottom="0.25" header="0" footer="0.17"/>
  <pageSetup scale="57" orientation="landscape" r:id="rId2"/>
  <headerFooter>
    <oddFooter>&amp;L&amp;Z&amp;F
&amp;A&amp;Cpage &amp;P of &amp;N&amp;R&amp;D &amp;T</oddFooter>
  </headerFooter>
  <rowBreaks count="1" manualBreakCount="1">
    <brk id="53" max="16383" man="1"/>
  </rowBreaks>
  <ignoredErrors>
    <ignoredError sqref="J26:J34 K24:K35" evalError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01" r:id="rId5" name="Check Box 277">
              <controlPr defaultSize="0" autoFill="0" autoLine="0" autoPict="0">
                <anchor moveWithCells="1">
                  <from>
                    <xdr:col>1</xdr:col>
                    <xdr:colOff>819150</xdr:colOff>
                    <xdr:row>64</xdr:row>
                    <xdr:rowOff>180975</xdr:rowOff>
                  </from>
                  <to>
                    <xdr:col>1</xdr:col>
                    <xdr:colOff>1123950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6" name="Check Box 278">
              <controlPr defaultSize="0" autoFill="0" autoLine="0" autoPict="0">
                <anchor moveWithCells="1">
                  <from>
                    <xdr:col>2</xdr:col>
                    <xdr:colOff>457200</xdr:colOff>
                    <xdr:row>64</xdr:row>
                    <xdr:rowOff>171450</xdr:rowOff>
                  </from>
                  <to>
                    <xdr:col>2</xdr:col>
                    <xdr:colOff>742950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7" name="Check Box 279">
              <controlPr defaultSize="0" autoFill="0" autoLine="0" autoPict="0">
                <anchor moveWithCells="1">
                  <from>
                    <xdr:col>1</xdr:col>
                    <xdr:colOff>514350</xdr:colOff>
                    <xdr:row>66</xdr:row>
                    <xdr:rowOff>9525</xdr:rowOff>
                  </from>
                  <to>
                    <xdr:col>1</xdr:col>
                    <xdr:colOff>838200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8" name="Check Box 280">
              <controlPr defaultSize="0" autoFill="0" autoLine="0" autoPict="0">
                <anchor moveWithCells="1">
                  <from>
                    <xdr:col>2</xdr:col>
                    <xdr:colOff>438150</xdr:colOff>
                    <xdr:row>66</xdr:row>
                    <xdr:rowOff>66675</xdr:rowOff>
                  </from>
                  <to>
                    <xdr:col>2</xdr:col>
                    <xdr:colOff>638175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9" name="Check Box 281">
              <controlPr defaultSize="0" autoFill="0" autoLine="0" autoPict="0">
                <anchor moveWithCells="1">
                  <from>
                    <xdr:col>1</xdr:col>
                    <xdr:colOff>1162050</xdr:colOff>
                    <xdr:row>66</xdr:row>
                    <xdr:rowOff>9525</xdr:rowOff>
                  </from>
                  <to>
                    <xdr:col>2</xdr:col>
                    <xdr:colOff>57150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0" name="Check Box 282">
              <controlPr defaultSize="0" autoFill="0" autoLine="0" autoPict="0">
                <anchor moveWithCells="1">
                  <from>
                    <xdr:col>7</xdr:col>
                    <xdr:colOff>38100</xdr:colOff>
                    <xdr:row>64</xdr:row>
                    <xdr:rowOff>152400</xdr:rowOff>
                  </from>
                  <to>
                    <xdr:col>7</xdr:col>
                    <xdr:colOff>342900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1" name="Check Box 283">
              <controlPr defaultSize="0" autoFill="0" autoLine="0" autoPict="0">
                <anchor moveWithCells="1">
                  <from>
                    <xdr:col>7</xdr:col>
                    <xdr:colOff>0</xdr:colOff>
                    <xdr:row>66</xdr:row>
                    <xdr:rowOff>9525</xdr:rowOff>
                  </from>
                  <to>
                    <xdr:col>7</xdr:col>
                    <xdr:colOff>323850</xdr:colOff>
                    <xdr:row>67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05" yWindow="427" count="6">
        <x14:dataValidation type="list" allowBlank="1" showInputMessage="1" showErrorMessage="1" xr:uid="{00000000-0002-0000-0300-000004000000}">
          <x14:formula1>
            <xm:f>Data!$E$2:$E$7</xm:f>
          </x14:formula1>
          <xm:sqref>T8:W12</xm:sqref>
        </x14:dataValidation>
        <x14:dataValidation type="list" allowBlank="1" showInputMessage="1" showErrorMessage="1" xr:uid="{00000000-0002-0000-0300-000005000000}">
          <x14:formula1>
            <xm:f>Data!$A$2:$A$27</xm:f>
          </x14:formula1>
          <xm:sqref>S21:S35</xm:sqref>
        </x14:dataValidation>
        <x14:dataValidation type="list" allowBlank="1" showInputMessage="1" showErrorMessage="1" xr:uid="{00000000-0002-0000-0300-000006000000}">
          <x14:formula1>
            <xm:f>Data!$D$2:$D$25</xm:f>
          </x14:formula1>
          <xm:sqref>J11:L12</xm:sqref>
        </x14:dataValidation>
        <x14:dataValidation type="list" allowBlank="1" showInputMessage="1" showErrorMessage="1" xr:uid="{00000000-0002-0000-0300-000007000000}">
          <x14:formula1>
            <xm:f>Data!$C$2:$C$8</xm:f>
          </x14:formula1>
          <xm:sqref>J7:L8</xm:sqref>
        </x14:dataValidation>
        <x14:dataValidation type="list" allowBlank="1" showInputMessage="1" showErrorMessage="1" xr:uid="{00000000-0002-0000-0300-000008000000}">
          <x14:formula1>
            <xm:f>Data!$B$2:$B$34</xm:f>
          </x14:formula1>
          <xm:sqref>J9:L10</xm:sqref>
        </x14:dataValidation>
        <x14:dataValidation type="list" allowBlank="1" showInputMessage="1" showErrorMessage="1" promptTitle="Warehouse" prompt="Choose warehouse or &quot;Any DSD&quot;" xr:uid="{00000000-0002-0000-0300-000003000000}">
          <x14:formula1>
            <xm:f>Data!$F$2:$F$14</xm:f>
          </x14:formula1>
          <xm:sqref>D19:E19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AL55"/>
  <sheetViews>
    <sheetView zoomScale="82" zoomScaleNormal="82" workbookViewId="0">
      <selection activeCell="C24" sqref="C24"/>
    </sheetView>
  </sheetViews>
  <sheetFormatPr defaultColWidth="9.140625" defaultRowHeight="12.75"/>
  <cols>
    <col min="1" max="1" width="21.140625" style="66" customWidth="1"/>
    <col min="2" max="2" width="10.5703125" style="69" customWidth="1"/>
    <col min="3" max="3" width="35.140625" style="69" customWidth="1"/>
    <col min="4" max="4" width="8" style="69" customWidth="1"/>
    <col min="5" max="5" width="15.7109375" style="69" customWidth="1"/>
    <col min="6" max="6" width="9" style="69" customWidth="1"/>
    <col min="7" max="7" width="9.28515625" style="69" bestFit="1" customWidth="1"/>
    <col min="8" max="8" width="12.140625" style="69" customWidth="1"/>
    <col min="9" max="9" width="7.7109375" style="69" customWidth="1"/>
    <col min="10" max="10" width="6" style="69" customWidth="1"/>
    <col min="11" max="11" width="7.7109375" style="69" customWidth="1"/>
    <col min="12" max="12" width="12" style="69" bestFit="1" customWidth="1"/>
    <col min="13" max="13" width="7.42578125" style="66" customWidth="1"/>
    <col min="14" max="14" width="9.42578125" style="66" customWidth="1"/>
    <col min="15" max="15" width="4.85546875" style="66" customWidth="1"/>
    <col min="16" max="16" width="11.7109375" style="69" customWidth="1"/>
    <col min="17" max="17" width="5.28515625" style="69" bestFit="1" customWidth="1"/>
    <col min="18" max="18" width="7.28515625" style="69" customWidth="1"/>
    <col min="19" max="19" width="8.7109375" style="69" customWidth="1"/>
    <col min="20" max="20" width="6.7109375" style="69" customWidth="1"/>
    <col min="21" max="21" width="7.5703125" style="69" bestFit="1" customWidth="1"/>
    <col min="22" max="22" width="9.42578125" style="69" hidden="1" customWidth="1"/>
    <col min="23" max="23" width="11.28515625" style="66" bestFit="1" customWidth="1"/>
    <col min="24" max="25" width="10.42578125" style="66" customWidth="1"/>
    <col min="26" max="26" width="5.7109375" style="66" customWidth="1"/>
    <col min="27" max="27" width="6.28515625" style="66" customWidth="1"/>
    <col min="28" max="28" width="20" style="66" customWidth="1"/>
    <col min="29" max="29" width="15.7109375" style="66" customWidth="1"/>
    <col min="30" max="30" width="9.140625" style="66" customWidth="1"/>
    <col min="31" max="16384" width="9.140625" style="66"/>
  </cols>
  <sheetData>
    <row r="1" spans="1:30" s="1" customFormat="1" ht="22.9" customHeight="1">
      <c r="A1" s="93"/>
      <c r="B1" s="94"/>
      <c r="C1" s="94"/>
      <c r="D1" s="94"/>
      <c r="E1" s="94"/>
      <c r="F1" s="94"/>
      <c r="G1" s="1426" t="s">
        <v>4300</v>
      </c>
      <c r="H1" s="1426"/>
      <c r="I1" s="1426"/>
      <c r="J1" s="1426"/>
      <c r="K1" s="1426"/>
      <c r="L1" s="1426"/>
      <c r="M1" s="1426"/>
      <c r="N1" s="1426"/>
      <c r="O1" s="1426"/>
      <c r="P1" s="1426"/>
      <c r="Q1" s="2"/>
      <c r="R1" s="2"/>
      <c r="S1" s="2"/>
      <c r="T1" s="2"/>
      <c r="U1" s="2"/>
      <c r="V1" s="2"/>
      <c r="W1" s="2"/>
    </row>
    <row r="2" spans="1:30" s="1" customFormat="1" ht="15.75" customHeight="1">
      <c r="A2" s="95"/>
      <c r="B2" s="96"/>
      <c r="C2" s="96"/>
      <c r="D2" s="96"/>
      <c r="E2" s="96"/>
      <c r="F2" s="96"/>
      <c r="G2" s="1427"/>
      <c r="H2" s="1427"/>
      <c r="I2" s="1427"/>
      <c r="J2" s="1427"/>
      <c r="K2" s="1427"/>
      <c r="L2" s="1427"/>
      <c r="M2" s="1427"/>
      <c r="N2" s="1427"/>
      <c r="O2" s="1427"/>
      <c r="P2" s="1427"/>
      <c r="Q2" s="97"/>
      <c r="R2" s="98"/>
      <c r="S2" s="98"/>
      <c r="T2" s="1273"/>
      <c r="U2" s="1273"/>
      <c r="V2" s="617"/>
      <c r="W2" s="116"/>
    </row>
    <row r="3" spans="1:30" s="1" customFormat="1" ht="15" customHeight="1">
      <c r="A3" s="95"/>
      <c r="B3" s="96"/>
      <c r="C3" s="96"/>
      <c r="D3" s="99"/>
      <c r="E3" s="96"/>
      <c r="F3" s="96"/>
      <c r="G3" s="1427"/>
      <c r="H3" s="1427"/>
      <c r="I3" s="1427"/>
      <c r="J3" s="1427"/>
      <c r="K3" s="1427"/>
      <c r="L3" s="1427"/>
      <c r="M3" s="1427"/>
      <c r="N3" s="1427"/>
      <c r="O3" s="1427"/>
      <c r="P3" s="1427"/>
      <c r="R3" s="1069" t="str">
        <f>'Warehouse New Item'!R3</f>
        <v>Version 6/7/23</v>
      </c>
      <c r="W3" s="117"/>
    </row>
    <row r="4" spans="1:30" s="1" customFormat="1" ht="15" customHeight="1">
      <c r="A4" s="95"/>
      <c r="B4" s="96"/>
      <c r="C4" s="96"/>
      <c r="D4" s="96"/>
      <c r="E4" s="96"/>
      <c r="F4" s="96"/>
      <c r="G4" s="1427"/>
      <c r="H4" s="1427"/>
      <c r="I4" s="1427"/>
      <c r="J4" s="1427"/>
      <c r="K4" s="1427"/>
      <c r="L4" s="1427"/>
      <c r="M4" s="1427"/>
      <c r="N4" s="1427"/>
      <c r="O4" s="1427"/>
      <c r="P4" s="1427"/>
    </row>
    <row r="5" spans="1:30" s="1" customFormat="1" ht="13.9" customHeight="1">
      <c r="A5" s="95"/>
      <c r="B5" s="96"/>
      <c r="C5" s="96"/>
      <c r="D5" s="96"/>
      <c r="E5" s="96"/>
      <c r="F5" s="96"/>
    </row>
    <row r="6" spans="1:30" s="1" customFormat="1" ht="13.9" customHeight="1" thickBot="1">
      <c r="A6" s="573" t="s">
        <v>7</v>
      </c>
      <c r="B6" s="1216"/>
      <c r="C6" s="1217"/>
      <c r="D6" s="1217"/>
      <c r="E6" s="1217"/>
      <c r="F6" s="1265"/>
      <c r="G6" s="1267" t="s">
        <v>3</v>
      </c>
      <c r="H6" s="1267"/>
      <c r="I6" s="1268"/>
      <c r="J6" s="1268"/>
      <c r="K6" s="1268"/>
      <c r="L6" s="1274" t="s">
        <v>1</v>
      </c>
      <c r="M6" s="1275"/>
      <c r="N6" s="1275"/>
      <c r="O6" s="1275"/>
      <c r="P6" s="1276"/>
      <c r="Q6" s="1277"/>
      <c r="R6" s="1277"/>
      <c r="S6" s="1382" t="s">
        <v>2</v>
      </c>
      <c r="T6" s="1382"/>
      <c r="U6" s="1382"/>
    </row>
    <row r="7" spans="1:30" s="1" customFormat="1" ht="16.5" customHeight="1">
      <c r="A7" s="573" t="s">
        <v>11</v>
      </c>
      <c r="B7" s="574"/>
      <c r="C7" s="573" t="s">
        <v>13</v>
      </c>
      <c r="D7" s="1216" t="s">
        <v>12</v>
      </c>
      <c r="E7" s="1217"/>
      <c r="F7" s="1265"/>
      <c r="G7" s="1267"/>
      <c r="H7" s="1267"/>
      <c r="I7" s="1268"/>
      <c r="J7" s="1268"/>
      <c r="K7" s="1268"/>
      <c r="L7" s="1280" t="s">
        <v>5</v>
      </c>
      <c r="M7" s="1281"/>
      <c r="N7" s="1281"/>
      <c r="O7" s="1281"/>
      <c r="P7" s="1282"/>
      <c r="Q7" s="1252">
        <f>Q6-72</f>
        <v>-72</v>
      </c>
      <c r="R7" s="1283"/>
      <c r="S7" s="1223" t="s">
        <v>4301</v>
      </c>
      <c r="T7" s="1223"/>
      <c r="U7" s="1223"/>
      <c r="W7" s="98"/>
      <c r="X7" s="98"/>
      <c r="Y7" s="98"/>
      <c r="Z7" s="98"/>
      <c r="AA7" s="98"/>
    </row>
    <row r="8" spans="1:30" s="1" customFormat="1" ht="17.25" customHeight="1">
      <c r="A8" s="573" t="s">
        <v>15</v>
      </c>
      <c r="B8" s="1216"/>
      <c r="C8" s="1217"/>
      <c r="D8" s="1217"/>
      <c r="E8" s="1217"/>
      <c r="F8" s="1265"/>
      <c r="G8" s="1267" t="s">
        <v>8</v>
      </c>
      <c r="H8" s="1267"/>
      <c r="I8" s="1268"/>
      <c r="J8" s="1268"/>
      <c r="K8" s="1268"/>
      <c r="L8" s="1266" t="s">
        <v>6</v>
      </c>
      <c r="M8" s="1214"/>
      <c r="N8" s="1214"/>
      <c r="O8" s="1214"/>
      <c r="P8" s="1215"/>
      <c r="Q8" s="1263">
        <f>Q6-67</f>
        <v>-67</v>
      </c>
      <c r="R8" s="1264"/>
      <c r="S8" s="1223"/>
      <c r="T8" s="1223"/>
      <c r="U8" s="1223"/>
      <c r="W8" s="118"/>
      <c r="X8" s="101"/>
      <c r="Y8" s="1067"/>
      <c r="Z8" s="98"/>
      <c r="AA8" s="98" t="s">
        <v>4240</v>
      </c>
    </row>
    <row r="9" spans="1:30" s="1" customFormat="1" ht="19.5" customHeight="1">
      <c r="A9" s="573" t="s">
        <v>19</v>
      </c>
      <c r="B9" s="1216"/>
      <c r="C9" s="1217"/>
      <c r="D9" s="1217"/>
      <c r="E9" s="1217"/>
      <c r="F9" s="1265"/>
      <c r="G9" s="1267"/>
      <c r="H9" s="1267"/>
      <c r="I9" s="1268"/>
      <c r="J9" s="1268"/>
      <c r="K9" s="1268"/>
      <c r="L9" s="1266" t="s">
        <v>10</v>
      </c>
      <c r="M9" s="1214"/>
      <c r="N9" s="1214"/>
      <c r="O9" s="1214"/>
      <c r="P9" s="1215"/>
      <c r="Q9" s="1263">
        <f>Q6-60</f>
        <v>-60</v>
      </c>
      <c r="R9" s="1264"/>
      <c r="S9" s="1223"/>
      <c r="T9" s="1223"/>
      <c r="U9" s="1223"/>
      <c r="W9" s="98"/>
      <c r="X9" s="1270"/>
      <c r="Y9" s="1270"/>
      <c r="Z9" s="98"/>
      <c r="AA9" s="98"/>
    </row>
    <row r="10" spans="1:30" s="1" customFormat="1" ht="30" customHeight="1">
      <c r="A10" s="573" t="s">
        <v>22</v>
      </c>
      <c r="B10" s="574"/>
      <c r="C10" s="573" t="s">
        <v>23</v>
      </c>
      <c r="D10" s="575"/>
      <c r="E10" s="573" t="s">
        <v>24</v>
      </c>
      <c r="F10" s="576"/>
      <c r="G10" s="1382" t="s">
        <v>16</v>
      </c>
      <c r="H10" s="1382"/>
      <c r="I10" s="1384"/>
      <c r="J10" s="1384"/>
      <c r="K10" s="1384"/>
      <c r="L10" s="1266" t="s">
        <v>14</v>
      </c>
      <c r="M10" s="1214"/>
      <c r="N10" s="1214"/>
      <c r="O10" s="1214"/>
      <c r="P10" s="1215"/>
      <c r="Q10" s="1263">
        <f t="shared" ref="Q10:Q11" si="0">Q7-60</f>
        <v>-132</v>
      </c>
      <c r="R10" s="1269"/>
      <c r="S10" s="1223"/>
      <c r="T10" s="1223"/>
      <c r="U10" s="1223"/>
      <c r="Z10" s="120"/>
      <c r="AA10" s="97"/>
      <c r="AB10" s="98"/>
      <c r="AC10" s="121"/>
    </row>
    <row r="11" spans="1:30" s="1" customFormat="1" ht="15.75">
      <c r="A11" s="573" t="s">
        <v>25</v>
      </c>
      <c r="B11" s="1216"/>
      <c r="C11" s="1217"/>
      <c r="D11" s="1217"/>
      <c r="E11" s="1217"/>
      <c r="F11" s="1265"/>
      <c r="G11" s="1383"/>
      <c r="H11" s="1383"/>
      <c r="I11" s="1385"/>
      <c r="J11" s="1385"/>
      <c r="K11" s="1385"/>
      <c r="L11" s="1266" t="s">
        <v>18</v>
      </c>
      <c r="M11" s="1214"/>
      <c r="N11" s="1214"/>
      <c r="O11" s="1214"/>
      <c r="P11" s="1215"/>
      <c r="Q11" s="1263">
        <f t="shared" si="0"/>
        <v>-127</v>
      </c>
      <c r="R11" s="1269"/>
      <c r="S11" s="1223"/>
      <c r="T11" s="1223"/>
      <c r="U11" s="1223"/>
      <c r="Y11" s="119"/>
      <c r="AD11" s="98"/>
    </row>
    <row r="12" spans="1:30" s="1" customFormat="1" ht="15">
      <c r="A12" s="573" t="s">
        <v>26</v>
      </c>
      <c r="B12" s="1432"/>
      <c r="C12" s="1228"/>
      <c r="D12" s="1228"/>
      <c r="E12" s="1228"/>
      <c r="F12" s="1228"/>
      <c r="G12" s="1363"/>
      <c r="H12" s="1364"/>
      <c r="I12" s="1364"/>
      <c r="J12" s="1364"/>
      <c r="K12" s="1365"/>
      <c r="L12" s="1369" t="s">
        <v>20</v>
      </c>
      <c r="M12" s="1369"/>
      <c r="N12" s="1370"/>
      <c r="O12" s="1371"/>
      <c r="P12" s="1372"/>
      <c r="Q12" s="1376" t="s">
        <v>21</v>
      </c>
      <c r="R12" s="1377"/>
      <c r="S12" s="1378"/>
      <c r="T12" s="1414"/>
      <c r="U12" s="1414"/>
      <c r="AB12" s="120"/>
      <c r="AC12" s="97"/>
    </row>
    <row r="13" spans="1:30" s="1" customFormat="1" ht="15" customHeight="1" thickBot="1">
      <c r="A13" s="600" t="s">
        <v>27</v>
      </c>
      <c r="B13" s="601"/>
      <c r="C13" s="601"/>
      <c r="D13" s="601"/>
      <c r="E13" s="601"/>
      <c r="F13" s="601"/>
      <c r="G13" s="1366"/>
      <c r="H13" s="1367"/>
      <c r="I13" s="1367"/>
      <c r="J13" s="1367"/>
      <c r="K13" s="1368"/>
      <c r="L13" s="1369"/>
      <c r="M13" s="1369"/>
      <c r="N13" s="1373"/>
      <c r="O13" s="1374"/>
      <c r="P13" s="1375"/>
      <c r="Q13" s="1379"/>
      <c r="R13" s="1380"/>
      <c r="S13" s="1381"/>
      <c r="T13" s="1414"/>
      <c r="U13" s="1414"/>
      <c r="V13" s="653"/>
      <c r="W13" s="1411" t="s">
        <v>4252</v>
      </c>
      <c r="X13" s="1412"/>
      <c r="Y13" s="1413"/>
      <c r="AA13" s="528"/>
      <c r="AB13" s="120"/>
      <c r="AC13" s="97"/>
    </row>
    <row r="14" spans="1:30" s="67" customFormat="1" ht="42" customHeight="1" thickTop="1" thickBot="1">
      <c r="A14" s="390" t="s">
        <v>4302</v>
      </c>
      <c r="B14" s="391" t="s">
        <v>39</v>
      </c>
      <c r="C14" s="392" t="s">
        <v>52</v>
      </c>
      <c r="D14" s="390" t="s">
        <v>4303</v>
      </c>
      <c r="E14" s="393" t="s">
        <v>4304</v>
      </c>
      <c r="F14" s="394" t="s">
        <v>48</v>
      </c>
      <c r="G14" s="395" t="s">
        <v>4305</v>
      </c>
      <c r="H14" s="395" t="s">
        <v>4306</v>
      </c>
      <c r="I14" s="394" t="s">
        <v>4307</v>
      </c>
      <c r="J14" s="394" t="s">
        <v>4308</v>
      </c>
      <c r="K14" s="390" t="s">
        <v>42</v>
      </c>
      <c r="L14" s="396" t="s">
        <v>4293</v>
      </c>
      <c r="M14" s="397" t="s">
        <v>4294</v>
      </c>
      <c r="N14" s="397" t="s">
        <v>4295</v>
      </c>
      <c r="O14" s="1430" t="s">
        <v>4309</v>
      </c>
      <c r="P14" s="1431"/>
      <c r="Q14" s="1415" t="s">
        <v>4310</v>
      </c>
      <c r="R14" s="1416"/>
      <c r="S14" s="680" t="s">
        <v>68</v>
      </c>
      <c r="T14" s="680" t="s">
        <v>67</v>
      </c>
      <c r="U14" s="681" t="s">
        <v>4311</v>
      </c>
      <c r="V14" s="599" t="s">
        <v>4312</v>
      </c>
      <c r="W14" s="609" t="s">
        <v>4262</v>
      </c>
      <c r="X14" s="609" t="s">
        <v>4263</v>
      </c>
      <c r="Y14" s="609" t="s">
        <v>4264</v>
      </c>
      <c r="AB14" s="610" t="s">
        <v>4313</v>
      </c>
      <c r="AC14" s="612"/>
    </row>
    <row r="15" spans="1:30" s="68" customFormat="1" ht="21.95" customHeight="1" thickBot="1">
      <c r="A15" s="526"/>
      <c r="B15" s="205"/>
      <c r="C15" s="206"/>
      <c r="D15" s="207"/>
      <c r="E15" s="208"/>
      <c r="F15" s="209"/>
      <c r="G15" s="1066"/>
      <c r="H15" s="736">
        <f t="shared" ref="H15:H32" si="1">G15*AB18</f>
        <v>0</v>
      </c>
      <c r="I15" s="211"/>
      <c r="J15" s="208"/>
      <c r="K15" s="212"/>
      <c r="L15" s="213"/>
      <c r="M15" s="214"/>
      <c r="N15" s="655"/>
      <c r="O15" s="1417"/>
      <c r="P15" s="1418"/>
      <c r="Q15" s="1417"/>
      <c r="R15" s="1418"/>
      <c r="S15" s="676"/>
      <c r="T15" s="676"/>
      <c r="U15" s="677"/>
      <c r="V15" s="654" t="e">
        <f t="shared" ref="V15:V32" si="2">G15/F15</f>
        <v>#DIV/0!</v>
      </c>
      <c r="W15" s="616" t="str">
        <f>IF(ISERROR((L15-V15)/L15),"",(L15-V15)/L15)</f>
        <v/>
      </c>
      <c r="X15" s="616" t="str">
        <f>IF(ISERROR((M15-V15)/M15),"",(M15-V15)/M15)</f>
        <v/>
      </c>
      <c r="Y15" s="616" t="str">
        <f>IF(ISERROR((N15-V15)/N15),"",(N15-V15)/N15)</f>
        <v/>
      </c>
      <c r="AB15" s="729"/>
      <c r="AC15" s="730"/>
    </row>
    <row r="16" spans="1:30" s="68" customFormat="1" ht="21.95" customHeight="1">
      <c r="A16" s="527"/>
      <c r="B16" s="215"/>
      <c r="C16" s="216"/>
      <c r="D16" s="217"/>
      <c r="E16" s="218"/>
      <c r="F16" s="209"/>
      <c r="G16" s="1066"/>
      <c r="H16" s="736">
        <f t="shared" si="1"/>
        <v>0</v>
      </c>
      <c r="I16" s="219"/>
      <c r="J16" s="208"/>
      <c r="K16" s="220"/>
      <c r="L16" s="213"/>
      <c r="M16" s="214"/>
      <c r="N16" s="655"/>
      <c r="O16" s="1419"/>
      <c r="P16" s="1420"/>
      <c r="Q16" s="1419"/>
      <c r="R16" s="1420"/>
      <c r="S16" s="676"/>
      <c r="T16" s="676"/>
      <c r="U16" s="677"/>
      <c r="V16" s="654" t="e">
        <f t="shared" si="2"/>
        <v>#DIV/0!</v>
      </c>
      <c r="W16" s="616" t="str">
        <f t="shared" ref="W16:W32" si="3">IF(ISERROR((L16-V16)/L16),"",(L16-V16)/L16)</f>
        <v/>
      </c>
      <c r="X16" s="616" t="str">
        <f t="shared" ref="X16:X32" si="4">IF(ISERROR((M16-V16)/M16),"",(M16-V16)/M16)</f>
        <v/>
      </c>
      <c r="Y16" s="616" t="str">
        <f t="shared" ref="Y16:Y32" si="5">IF(ISERROR((N16-V16)/N16),"",(N16-V16)/N16)</f>
        <v/>
      </c>
      <c r="AB16" s="1409" t="s">
        <v>4254</v>
      </c>
      <c r="AC16" s="1410" t="s">
        <v>4255</v>
      </c>
    </row>
    <row r="17" spans="1:38" s="68" customFormat="1" ht="21.95" customHeight="1" thickBot="1">
      <c r="A17" s="527"/>
      <c r="B17" s="215"/>
      <c r="C17" s="221"/>
      <c r="D17" s="217"/>
      <c r="E17" s="218"/>
      <c r="F17" s="209"/>
      <c r="G17" s="1066"/>
      <c r="H17" s="736">
        <f t="shared" si="1"/>
        <v>0</v>
      </c>
      <c r="I17" s="219"/>
      <c r="J17" s="208"/>
      <c r="K17" s="220"/>
      <c r="L17" s="213"/>
      <c r="M17" s="214"/>
      <c r="N17" s="655"/>
      <c r="O17" s="1419"/>
      <c r="P17" s="1420"/>
      <c r="Q17" s="1419"/>
      <c r="R17" s="1420"/>
      <c r="S17" s="676"/>
      <c r="T17" s="676"/>
      <c r="U17" s="677"/>
      <c r="V17" s="654" t="e">
        <f t="shared" si="2"/>
        <v>#DIV/0!</v>
      </c>
      <c r="W17" s="616" t="str">
        <f t="shared" si="3"/>
        <v/>
      </c>
      <c r="X17" s="616" t="str">
        <f t="shared" si="4"/>
        <v/>
      </c>
      <c r="Y17" s="616" t="str">
        <f t="shared" si="5"/>
        <v/>
      </c>
      <c r="AB17" s="1204"/>
      <c r="AC17" s="1208"/>
    </row>
    <row r="18" spans="1:38" s="68" customFormat="1" ht="21.95" customHeight="1" thickBot="1">
      <c r="A18" s="527"/>
      <c r="B18" s="215"/>
      <c r="C18" s="221"/>
      <c r="D18" s="217"/>
      <c r="E18" s="218"/>
      <c r="F18" s="209"/>
      <c r="G18" s="1066"/>
      <c r="H18" s="736">
        <f t="shared" si="1"/>
        <v>0</v>
      </c>
      <c r="I18" s="219"/>
      <c r="J18" s="208"/>
      <c r="K18" s="220"/>
      <c r="L18" s="213"/>
      <c r="M18" s="214"/>
      <c r="N18" s="655"/>
      <c r="O18" s="1419"/>
      <c r="P18" s="1420"/>
      <c r="Q18" s="1419"/>
      <c r="R18" s="1420"/>
      <c r="S18" s="676"/>
      <c r="T18" s="676"/>
      <c r="U18" s="677"/>
      <c r="V18" s="654" t="e">
        <f t="shared" si="2"/>
        <v>#DIV/0!</v>
      </c>
      <c r="W18" s="616" t="str">
        <f t="shared" si="3"/>
        <v/>
      </c>
      <c r="X18" s="616" t="str">
        <f t="shared" si="4"/>
        <v/>
      </c>
      <c r="Y18" s="616" t="str">
        <f t="shared" si="5"/>
        <v/>
      </c>
      <c r="AB18" s="114">
        <f>IF(B$7=62252,Data!H$9,0)</f>
        <v>0</v>
      </c>
      <c r="AC18" s="115">
        <f t="shared" ref="AC18:AC32" si="6">G15*AB18</f>
        <v>0</v>
      </c>
    </row>
    <row r="19" spans="1:38" s="68" customFormat="1" ht="21.95" customHeight="1" thickBot="1">
      <c r="A19" s="527"/>
      <c r="B19" s="215"/>
      <c r="C19" s="221"/>
      <c r="D19" s="217"/>
      <c r="E19" s="218"/>
      <c r="F19" s="209"/>
      <c r="G19" s="1066"/>
      <c r="H19" s="736">
        <f t="shared" si="1"/>
        <v>0</v>
      </c>
      <c r="I19" s="219"/>
      <c r="J19" s="208"/>
      <c r="K19" s="220"/>
      <c r="L19" s="213"/>
      <c r="M19" s="214"/>
      <c r="N19" s="655"/>
      <c r="O19" s="1419"/>
      <c r="P19" s="1420"/>
      <c r="Q19" s="1419"/>
      <c r="R19" s="1420"/>
      <c r="S19" s="676"/>
      <c r="T19" s="676"/>
      <c r="U19" s="677"/>
      <c r="V19" s="654" t="e">
        <f t="shared" si="2"/>
        <v>#DIV/0!</v>
      </c>
      <c r="W19" s="616" t="str">
        <f t="shared" si="3"/>
        <v/>
      </c>
      <c r="X19" s="616" t="str">
        <f t="shared" si="4"/>
        <v/>
      </c>
      <c r="Y19" s="616" t="str">
        <f t="shared" si="5"/>
        <v/>
      </c>
      <c r="AB19" s="114">
        <f>IF(B$7=62252,Data!H$9,0)</f>
        <v>0</v>
      </c>
      <c r="AC19" s="115">
        <f t="shared" si="6"/>
        <v>0</v>
      </c>
    </row>
    <row r="20" spans="1:38" s="68" customFormat="1" ht="21.95" customHeight="1" thickBot="1">
      <c r="A20" s="527"/>
      <c r="B20" s="215"/>
      <c r="C20" s="221"/>
      <c r="D20" s="217"/>
      <c r="E20" s="218"/>
      <c r="F20" s="209"/>
      <c r="G20" s="210"/>
      <c r="H20" s="736">
        <f t="shared" si="1"/>
        <v>0</v>
      </c>
      <c r="I20" s="219"/>
      <c r="J20" s="208"/>
      <c r="K20" s="220"/>
      <c r="L20" s="213"/>
      <c r="M20" s="214"/>
      <c r="N20" s="655"/>
      <c r="O20" s="1419"/>
      <c r="P20" s="1420"/>
      <c r="Q20" s="1419"/>
      <c r="R20" s="1420"/>
      <c r="S20" s="676"/>
      <c r="T20" s="676"/>
      <c r="U20" s="677"/>
      <c r="V20" s="654" t="e">
        <f t="shared" si="2"/>
        <v>#DIV/0!</v>
      </c>
      <c r="W20" s="616" t="str">
        <f t="shared" si="3"/>
        <v/>
      </c>
      <c r="X20" s="616" t="str">
        <f t="shared" si="4"/>
        <v/>
      </c>
      <c r="Y20" s="616" t="str">
        <f t="shared" si="5"/>
        <v/>
      </c>
      <c r="AB20" s="114">
        <f>IF(B$7=62252,Data!H$9,0)</f>
        <v>0</v>
      </c>
      <c r="AC20" s="115">
        <f t="shared" si="6"/>
        <v>0</v>
      </c>
    </row>
    <row r="21" spans="1:38" s="68" customFormat="1" ht="21.95" customHeight="1" thickBot="1">
      <c r="A21" s="527"/>
      <c r="B21" s="215"/>
      <c r="C21" s="221"/>
      <c r="D21" s="217"/>
      <c r="E21" s="218"/>
      <c r="F21" s="209"/>
      <c r="G21" s="1066"/>
      <c r="H21" s="736">
        <f t="shared" si="1"/>
        <v>0</v>
      </c>
      <c r="I21" s="219"/>
      <c r="J21" s="208"/>
      <c r="K21" s="220"/>
      <c r="L21" s="213"/>
      <c r="M21" s="214"/>
      <c r="N21" s="655"/>
      <c r="O21" s="1419"/>
      <c r="P21" s="1420"/>
      <c r="Q21" s="1419"/>
      <c r="R21" s="1420"/>
      <c r="S21" s="676"/>
      <c r="T21" s="676"/>
      <c r="U21" s="677"/>
      <c r="V21" s="654" t="e">
        <f t="shared" si="2"/>
        <v>#DIV/0!</v>
      </c>
      <c r="W21" s="616" t="str">
        <f t="shared" si="3"/>
        <v/>
      </c>
      <c r="X21" s="616" t="str">
        <f t="shared" si="4"/>
        <v/>
      </c>
      <c r="Y21" s="616" t="str">
        <f t="shared" si="5"/>
        <v/>
      </c>
      <c r="AB21" s="114">
        <f>IF(B$7=62252,Data!H$9,0)</f>
        <v>0</v>
      </c>
      <c r="AC21" s="115">
        <f t="shared" si="6"/>
        <v>0</v>
      </c>
    </row>
    <row r="22" spans="1:38" s="68" customFormat="1" ht="21.95" customHeight="1" thickBot="1">
      <c r="A22" s="527"/>
      <c r="B22" s="215"/>
      <c r="C22" s="221"/>
      <c r="D22" s="217"/>
      <c r="E22" s="218"/>
      <c r="F22" s="209"/>
      <c r="G22" s="210"/>
      <c r="H22" s="736">
        <f t="shared" si="1"/>
        <v>0</v>
      </c>
      <c r="I22" s="219"/>
      <c r="J22" s="208"/>
      <c r="K22" s="220"/>
      <c r="L22" s="213"/>
      <c r="M22" s="214"/>
      <c r="N22" s="655"/>
      <c r="O22" s="1419"/>
      <c r="P22" s="1420"/>
      <c r="Q22" s="1419"/>
      <c r="R22" s="1420"/>
      <c r="S22" s="676"/>
      <c r="T22" s="676"/>
      <c r="U22" s="677"/>
      <c r="V22" s="654" t="e">
        <f t="shared" si="2"/>
        <v>#DIV/0!</v>
      </c>
      <c r="W22" s="616" t="str">
        <f t="shared" si="3"/>
        <v/>
      </c>
      <c r="X22" s="616" t="str">
        <f t="shared" si="4"/>
        <v/>
      </c>
      <c r="Y22" s="616" t="str">
        <f t="shared" si="5"/>
        <v/>
      </c>
      <c r="AB22" s="114">
        <f>IF(B$7=62252,Data!H$9,0)</f>
        <v>0</v>
      </c>
      <c r="AC22" s="115">
        <f t="shared" si="6"/>
        <v>0</v>
      </c>
      <c r="AL22" t="e">
        <f ca="1">MID(CELL("filename"),SEARCH("[",CELL("filename"))+1, SEARCH("]",CELL("filename"))-SEARCH("[",CELL("filename"))-1)</f>
        <v>#VALUE!</v>
      </c>
    </row>
    <row r="23" spans="1:38" s="68" customFormat="1" ht="21.95" customHeight="1" thickBot="1">
      <c r="A23" s="527"/>
      <c r="B23" s="215"/>
      <c r="C23" s="221"/>
      <c r="D23" s="217"/>
      <c r="E23" s="218"/>
      <c r="F23" s="209"/>
      <c r="G23" s="210"/>
      <c r="H23" s="736">
        <f t="shared" si="1"/>
        <v>0</v>
      </c>
      <c r="I23" s="219"/>
      <c r="J23" s="208"/>
      <c r="K23" s="220"/>
      <c r="L23" s="213"/>
      <c r="M23" s="214"/>
      <c r="N23" s="655"/>
      <c r="O23" s="1419"/>
      <c r="P23" s="1420"/>
      <c r="Q23" s="1419"/>
      <c r="R23" s="1420"/>
      <c r="S23" s="676"/>
      <c r="T23" s="676"/>
      <c r="U23" s="677"/>
      <c r="V23" s="654" t="e">
        <f t="shared" si="2"/>
        <v>#DIV/0!</v>
      </c>
      <c r="W23" s="616" t="str">
        <f t="shared" si="3"/>
        <v/>
      </c>
      <c r="X23" s="616" t="str">
        <f t="shared" si="4"/>
        <v/>
      </c>
      <c r="Y23" s="616" t="str">
        <f t="shared" si="5"/>
        <v/>
      </c>
      <c r="AB23" s="114">
        <f>IF(B$7=62252,Data!H$9,0)</f>
        <v>0</v>
      </c>
      <c r="AC23" s="115">
        <f t="shared" si="6"/>
        <v>0</v>
      </c>
    </row>
    <row r="24" spans="1:38" s="68" customFormat="1" ht="21.95" customHeight="1" thickBot="1">
      <c r="A24" s="527"/>
      <c r="B24" s="215"/>
      <c r="C24" s="221"/>
      <c r="D24" s="217"/>
      <c r="E24" s="218"/>
      <c r="F24" s="209"/>
      <c r="G24" s="1066"/>
      <c r="H24" s="736">
        <f t="shared" si="1"/>
        <v>0</v>
      </c>
      <c r="I24" s="219"/>
      <c r="J24" s="208"/>
      <c r="K24" s="220"/>
      <c r="L24" s="213"/>
      <c r="M24" s="214"/>
      <c r="N24" s="655"/>
      <c r="O24" s="1419"/>
      <c r="P24" s="1420"/>
      <c r="Q24" s="1419"/>
      <c r="R24" s="1420"/>
      <c r="S24" s="676"/>
      <c r="T24" s="676"/>
      <c r="U24" s="677"/>
      <c r="V24" s="654" t="e">
        <f t="shared" si="2"/>
        <v>#DIV/0!</v>
      </c>
      <c r="W24" s="616" t="str">
        <f t="shared" si="3"/>
        <v/>
      </c>
      <c r="X24" s="616" t="str">
        <f t="shared" si="4"/>
        <v/>
      </c>
      <c r="Y24" s="616" t="str">
        <f t="shared" si="5"/>
        <v/>
      </c>
      <c r="AB24" s="114">
        <f>IF(B$7=62252,Data!H$9,0)</f>
        <v>0</v>
      </c>
      <c r="AC24" s="115">
        <f t="shared" si="6"/>
        <v>0</v>
      </c>
    </row>
    <row r="25" spans="1:38" s="68" customFormat="1" ht="21.95" customHeight="1" thickBot="1">
      <c r="A25" s="527"/>
      <c r="B25" s="215"/>
      <c r="C25" s="221"/>
      <c r="D25" s="217"/>
      <c r="E25" s="218"/>
      <c r="F25" s="209"/>
      <c r="G25" s="1066"/>
      <c r="H25" s="736">
        <f t="shared" si="1"/>
        <v>0</v>
      </c>
      <c r="I25" s="219"/>
      <c r="J25" s="208"/>
      <c r="K25" s="220"/>
      <c r="L25" s="213"/>
      <c r="M25" s="214"/>
      <c r="N25" s="655"/>
      <c r="O25" s="1419"/>
      <c r="P25" s="1420"/>
      <c r="Q25" s="1419"/>
      <c r="R25" s="1420"/>
      <c r="S25" s="676"/>
      <c r="T25" s="676"/>
      <c r="U25" s="677"/>
      <c r="V25" s="654" t="e">
        <f t="shared" si="2"/>
        <v>#DIV/0!</v>
      </c>
      <c r="W25" s="616" t="str">
        <f t="shared" si="3"/>
        <v/>
      </c>
      <c r="X25" s="616" t="str">
        <f t="shared" si="4"/>
        <v/>
      </c>
      <c r="Y25" s="616" t="str">
        <f t="shared" si="5"/>
        <v/>
      </c>
      <c r="AB25" s="114">
        <f>IF(B$7=62252,Data!H$9,0)</f>
        <v>0</v>
      </c>
      <c r="AC25" s="115">
        <f t="shared" si="6"/>
        <v>0</v>
      </c>
    </row>
    <row r="26" spans="1:38" s="68" customFormat="1" ht="21.95" customHeight="1" thickBot="1">
      <c r="A26" s="527"/>
      <c r="B26" s="215"/>
      <c r="C26" s="221"/>
      <c r="D26" s="217"/>
      <c r="E26" s="218"/>
      <c r="F26" s="209"/>
      <c r="G26" s="210"/>
      <c r="H26" s="736">
        <f t="shared" si="1"/>
        <v>0</v>
      </c>
      <c r="I26" s="219"/>
      <c r="J26" s="208"/>
      <c r="K26" s="220"/>
      <c r="L26" s="213"/>
      <c r="M26" s="214"/>
      <c r="N26" s="655"/>
      <c r="O26" s="1419"/>
      <c r="P26" s="1420"/>
      <c r="Q26" s="1419"/>
      <c r="R26" s="1420"/>
      <c r="S26" s="676"/>
      <c r="T26" s="676"/>
      <c r="U26" s="677"/>
      <c r="V26" s="654" t="e">
        <f t="shared" si="2"/>
        <v>#DIV/0!</v>
      </c>
      <c r="W26" s="616" t="str">
        <f t="shared" si="3"/>
        <v/>
      </c>
      <c r="X26" s="616" t="str">
        <f t="shared" si="4"/>
        <v/>
      </c>
      <c r="Y26" s="616" t="str">
        <f t="shared" si="5"/>
        <v/>
      </c>
      <c r="AB26" s="114">
        <f>IF(B$7=62252,Data!H$9,0)</f>
        <v>0</v>
      </c>
      <c r="AC26" s="115">
        <f t="shared" si="6"/>
        <v>0</v>
      </c>
    </row>
    <row r="27" spans="1:38" s="68" customFormat="1" ht="21.95" customHeight="1" thickBot="1">
      <c r="A27" s="527"/>
      <c r="B27" s="215"/>
      <c r="C27" s="221"/>
      <c r="D27" s="217"/>
      <c r="E27" s="218"/>
      <c r="F27" s="209"/>
      <c r="G27" s="210"/>
      <c r="H27" s="736">
        <f t="shared" si="1"/>
        <v>0</v>
      </c>
      <c r="I27" s="219"/>
      <c r="J27" s="208"/>
      <c r="K27" s="220"/>
      <c r="L27" s="213"/>
      <c r="M27" s="214"/>
      <c r="N27" s="655"/>
      <c r="O27" s="1419"/>
      <c r="P27" s="1420"/>
      <c r="Q27" s="1419"/>
      <c r="R27" s="1420"/>
      <c r="S27" s="676"/>
      <c r="T27" s="676"/>
      <c r="U27" s="677"/>
      <c r="V27" s="654" t="e">
        <f t="shared" si="2"/>
        <v>#DIV/0!</v>
      </c>
      <c r="W27" s="616" t="str">
        <f t="shared" si="3"/>
        <v/>
      </c>
      <c r="X27" s="616" t="str">
        <f t="shared" si="4"/>
        <v/>
      </c>
      <c r="Y27" s="616" t="str">
        <f t="shared" si="5"/>
        <v/>
      </c>
      <c r="AB27" s="114">
        <f>IF(B$7=62252,Data!H$9,0)</f>
        <v>0</v>
      </c>
      <c r="AC27" s="115">
        <f t="shared" si="6"/>
        <v>0</v>
      </c>
    </row>
    <row r="28" spans="1:38" s="68" customFormat="1" ht="21.95" customHeight="1" thickBot="1">
      <c r="A28" s="527"/>
      <c r="B28" s="215"/>
      <c r="C28" s="221"/>
      <c r="D28" s="217"/>
      <c r="E28" s="218"/>
      <c r="F28" s="209"/>
      <c r="G28" s="210"/>
      <c r="H28" s="736">
        <f t="shared" si="1"/>
        <v>0</v>
      </c>
      <c r="I28" s="219"/>
      <c r="J28" s="208"/>
      <c r="K28" s="220"/>
      <c r="L28" s="213"/>
      <c r="M28" s="214"/>
      <c r="N28" s="655"/>
      <c r="O28" s="1419"/>
      <c r="P28" s="1420"/>
      <c r="Q28" s="1419"/>
      <c r="R28" s="1420"/>
      <c r="S28" s="676"/>
      <c r="T28" s="676"/>
      <c r="U28" s="677"/>
      <c r="V28" s="654" t="e">
        <f t="shared" si="2"/>
        <v>#DIV/0!</v>
      </c>
      <c r="W28" s="616" t="str">
        <f t="shared" si="3"/>
        <v/>
      </c>
      <c r="X28" s="616" t="str">
        <f t="shared" si="4"/>
        <v/>
      </c>
      <c r="Y28" s="616" t="str">
        <f t="shared" si="5"/>
        <v/>
      </c>
      <c r="AB28" s="114">
        <f>IF(B$7=62252,Data!H$9,0)</f>
        <v>0</v>
      </c>
      <c r="AC28" s="115">
        <f t="shared" si="6"/>
        <v>0</v>
      </c>
    </row>
    <row r="29" spans="1:38" s="68" customFormat="1" ht="21.95" customHeight="1" thickBot="1">
      <c r="A29" s="527"/>
      <c r="B29" s="215"/>
      <c r="C29" s="221"/>
      <c r="D29" s="217"/>
      <c r="E29" s="218"/>
      <c r="F29" s="209"/>
      <c r="G29" s="210"/>
      <c r="H29" s="736">
        <f t="shared" si="1"/>
        <v>0</v>
      </c>
      <c r="I29" s="219"/>
      <c r="J29" s="208"/>
      <c r="K29" s="220"/>
      <c r="L29" s="213"/>
      <c r="M29" s="214"/>
      <c r="N29" s="655"/>
      <c r="O29" s="1419"/>
      <c r="P29" s="1420"/>
      <c r="Q29" s="1419"/>
      <c r="R29" s="1420"/>
      <c r="S29" s="676"/>
      <c r="T29" s="676"/>
      <c r="U29" s="677"/>
      <c r="V29" s="654" t="e">
        <f t="shared" si="2"/>
        <v>#DIV/0!</v>
      </c>
      <c r="W29" s="616" t="str">
        <f t="shared" si="3"/>
        <v/>
      </c>
      <c r="X29" s="616" t="str">
        <f t="shared" si="4"/>
        <v/>
      </c>
      <c r="Y29" s="616" t="str">
        <f t="shared" si="5"/>
        <v/>
      </c>
      <c r="AB29" s="114">
        <f>IF(B$7=62252,Data!H$9,0)</f>
        <v>0</v>
      </c>
      <c r="AC29" s="115">
        <f t="shared" si="6"/>
        <v>0</v>
      </c>
    </row>
    <row r="30" spans="1:38" s="68" customFormat="1" ht="21.95" customHeight="1" thickBot="1">
      <c r="A30" s="527"/>
      <c r="B30" s="215"/>
      <c r="C30" s="221"/>
      <c r="D30" s="217"/>
      <c r="E30" s="218"/>
      <c r="F30" s="209"/>
      <c r="G30" s="210"/>
      <c r="H30" s="736">
        <f t="shared" si="1"/>
        <v>0</v>
      </c>
      <c r="I30" s="219"/>
      <c r="J30" s="208"/>
      <c r="K30" s="220"/>
      <c r="L30" s="213"/>
      <c r="M30" s="214"/>
      <c r="N30" s="655"/>
      <c r="O30" s="1419"/>
      <c r="P30" s="1420"/>
      <c r="Q30" s="1419"/>
      <c r="R30" s="1420"/>
      <c r="S30" s="678"/>
      <c r="T30" s="678"/>
      <c r="U30" s="679"/>
      <c r="V30" s="654" t="e">
        <f t="shared" si="2"/>
        <v>#DIV/0!</v>
      </c>
      <c r="W30" s="616" t="str">
        <f t="shared" si="3"/>
        <v/>
      </c>
      <c r="X30" s="616" t="str">
        <f t="shared" si="4"/>
        <v/>
      </c>
      <c r="Y30" s="616" t="str">
        <f t="shared" si="5"/>
        <v/>
      </c>
      <c r="AB30" s="114">
        <f>IF(B$7=62252,Data!H$9,0)</f>
        <v>0</v>
      </c>
      <c r="AC30" s="115">
        <f t="shared" si="6"/>
        <v>0</v>
      </c>
    </row>
    <row r="31" spans="1:38" s="68" customFormat="1" ht="21.95" customHeight="1" thickBot="1">
      <c r="A31" s="527"/>
      <c r="B31" s="215"/>
      <c r="C31" s="221"/>
      <c r="D31" s="217"/>
      <c r="E31" s="218"/>
      <c r="F31" s="209"/>
      <c r="G31" s="210"/>
      <c r="H31" s="736">
        <f t="shared" si="1"/>
        <v>0</v>
      </c>
      <c r="I31" s="219"/>
      <c r="J31" s="208"/>
      <c r="K31" s="220"/>
      <c r="L31" s="213"/>
      <c r="M31" s="214"/>
      <c r="N31" s="655"/>
      <c r="O31" s="1419"/>
      <c r="P31" s="1420"/>
      <c r="Q31" s="1419"/>
      <c r="R31" s="1420"/>
      <c r="S31" s="678"/>
      <c r="T31" s="678"/>
      <c r="U31" s="679"/>
      <c r="V31" s="654" t="e">
        <f t="shared" si="2"/>
        <v>#DIV/0!</v>
      </c>
      <c r="W31" s="616" t="str">
        <f t="shared" si="3"/>
        <v/>
      </c>
      <c r="X31" s="616" t="str">
        <f t="shared" si="4"/>
        <v/>
      </c>
      <c r="Y31" s="616" t="str">
        <f t="shared" si="5"/>
        <v/>
      </c>
      <c r="AB31" s="114">
        <f>IF(B$7=62252,Data!H$9,0)</f>
        <v>0</v>
      </c>
      <c r="AC31" s="115">
        <f t="shared" si="6"/>
        <v>0</v>
      </c>
    </row>
    <row r="32" spans="1:38" s="68" customFormat="1" ht="21.95" customHeight="1" thickBot="1">
      <c r="A32" s="527"/>
      <c r="B32" s="215"/>
      <c r="C32" s="221"/>
      <c r="D32" s="217"/>
      <c r="E32" s="218"/>
      <c r="F32" s="209"/>
      <c r="G32" s="210"/>
      <c r="H32" s="736">
        <f t="shared" si="1"/>
        <v>0</v>
      </c>
      <c r="I32" s="222"/>
      <c r="J32" s="218"/>
      <c r="K32" s="220"/>
      <c r="L32" s="213"/>
      <c r="M32" s="214"/>
      <c r="N32" s="1051"/>
      <c r="O32" s="1433"/>
      <c r="P32" s="1434"/>
      <c r="Q32" s="1419"/>
      <c r="R32" s="1420"/>
      <c r="S32" s="678"/>
      <c r="T32" s="678"/>
      <c r="U32" s="679"/>
      <c r="V32" s="654" t="e">
        <f t="shared" si="2"/>
        <v>#DIV/0!</v>
      </c>
      <c r="W32" s="616" t="str">
        <f t="shared" si="3"/>
        <v/>
      </c>
      <c r="X32" s="616" t="str">
        <f t="shared" si="4"/>
        <v/>
      </c>
      <c r="Y32" s="616" t="str">
        <f t="shared" si="5"/>
        <v/>
      </c>
      <c r="AB32" s="114">
        <f>IF(B$7=62252,Data!H$9,0)</f>
        <v>0</v>
      </c>
      <c r="AC32" s="115">
        <f t="shared" si="6"/>
        <v>0</v>
      </c>
    </row>
    <row r="33" spans="1:24" ht="13.9" customHeight="1" thickBot="1">
      <c r="A33" s="572" t="s">
        <v>99</v>
      </c>
      <c r="B33" s="1298" t="s">
        <v>100</v>
      </c>
      <c r="C33" s="1299"/>
      <c r="D33" s="1299"/>
      <c r="E33" s="1299"/>
      <c r="F33" s="1299"/>
      <c r="G33" s="1300" t="s">
        <v>101</v>
      </c>
      <c r="H33" s="1299"/>
      <c r="I33" s="1299"/>
      <c r="J33" s="1299"/>
      <c r="K33" s="1299"/>
      <c r="L33" s="1299"/>
      <c r="M33" s="1299"/>
      <c r="N33" s="1421"/>
      <c r="O33" s="1422" t="s">
        <v>102</v>
      </c>
      <c r="P33" s="1423"/>
      <c r="Q33" s="1303"/>
      <c r="R33" s="1304"/>
      <c r="S33" s="577"/>
      <c r="T33" s="577"/>
      <c r="U33" s="577"/>
      <c r="V33" s="650"/>
      <c r="W33" s="157"/>
      <c r="X33" s="157"/>
    </row>
    <row r="34" spans="1:24" ht="24.6" customHeight="1" thickBot="1">
      <c r="A34" s="16" t="s">
        <v>46</v>
      </c>
      <c r="B34" s="588" t="s">
        <v>103</v>
      </c>
      <c r="C34" s="754" t="s">
        <v>104</v>
      </c>
      <c r="D34" s="755" t="s">
        <v>105</v>
      </c>
      <c r="E34" s="755" t="s">
        <v>106</v>
      </c>
      <c r="F34" s="583" t="s">
        <v>107</v>
      </c>
      <c r="G34" s="756" t="s">
        <v>108</v>
      </c>
      <c r="H34" s="1424" t="s">
        <v>109</v>
      </c>
      <c r="I34" s="1425"/>
      <c r="J34" s="1424" t="s">
        <v>110</v>
      </c>
      <c r="K34" s="1425"/>
      <c r="L34" s="757" t="s">
        <v>111</v>
      </c>
      <c r="M34" s="1315" t="s">
        <v>112</v>
      </c>
      <c r="N34" s="1406"/>
      <c r="O34" s="1313" t="s">
        <v>113</v>
      </c>
      <c r="P34" s="1314"/>
      <c r="Q34" s="1315" t="s">
        <v>114</v>
      </c>
      <c r="R34" s="1314"/>
      <c r="S34" s="577"/>
      <c r="T34" s="577"/>
      <c r="U34" s="577"/>
      <c r="V34" s="650"/>
      <c r="W34" s="157"/>
      <c r="X34" s="157"/>
    </row>
    <row r="35" spans="1:24" ht="15.6" customHeight="1" thickTop="1" thickBot="1">
      <c r="A35" s="731">
        <f>+A15</f>
        <v>0</v>
      </c>
      <c r="B35" s="587"/>
      <c r="C35" s="229"/>
      <c r="D35" s="229"/>
      <c r="E35" s="229"/>
      <c r="F35" s="728"/>
      <c r="G35" s="682"/>
      <c r="H35" s="1188"/>
      <c r="I35" s="1189"/>
      <c r="J35" s="1188"/>
      <c r="K35" s="1189"/>
      <c r="L35" s="229"/>
      <c r="M35" s="1309"/>
      <c r="N35" s="1352"/>
      <c r="O35" s="1307"/>
      <c r="P35" s="1308"/>
      <c r="Q35" s="1309"/>
      <c r="R35" s="1308"/>
      <c r="S35" s="578"/>
      <c r="T35" s="578"/>
      <c r="U35" s="578"/>
      <c r="V35" s="651"/>
      <c r="W35" s="157"/>
      <c r="X35" s="157"/>
    </row>
    <row r="36" spans="1:24" ht="15.75" thickTop="1" thickBot="1">
      <c r="A36" s="731">
        <f t="shared" ref="A36:A52" si="7">+A16</f>
        <v>0</v>
      </c>
      <c r="B36" s="587"/>
      <c r="C36" s="61"/>
      <c r="D36" s="61"/>
      <c r="E36" s="60"/>
      <c r="F36" s="569"/>
      <c r="G36" s="582"/>
      <c r="H36" s="1196"/>
      <c r="I36" s="1195"/>
      <c r="J36" s="1188"/>
      <c r="K36" s="1189"/>
      <c r="L36" s="57"/>
      <c r="M36" s="1309"/>
      <c r="N36" s="1352"/>
      <c r="O36" s="1307"/>
      <c r="P36" s="1308"/>
      <c r="Q36" s="1309"/>
      <c r="R36" s="1308"/>
      <c r="S36" s="580"/>
      <c r="T36" s="580"/>
      <c r="U36" s="580"/>
      <c r="V36" s="652"/>
    </row>
    <row r="37" spans="1:24" ht="15.75" thickTop="1" thickBot="1">
      <c r="A37" s="731">
        <f t="shared" si="7"/>
        <v>0</v>
      </c>
      <c r="B37" s="587"/>
      <c r="C37" s="61"/>
      <c r="D37" s="61"/>
      <c r="E37" s="60"/>
      <c r="F37" s="569"/>
      <c r="G37" s="582"/>
      <c r="H37" s="1188"/>
      <c r="I37" s="1189"/>
      <c r="J37" s="1188"/>
      <c r="K37" s="1189"/>
      <c r="L37" s="58"/>
      <c r="M37" s="1196"/>
      <c r="N37" s="1197"/>
      <c r="O37" s="1194"/>
      <c r="P37" s="1195"/>
      <c r="Q37" s="1196"/>
      <c r="R37" s="1195"/>
      <c r="S37" s="579"/>
      <c r="T37" s="579"/>
      <c r="U37" s="579"/>
      <c r="V37" s="652"/>
    </row>
    <row r="38" spans="1:24" ht="15.75" thickTop="1" thickBot="1">
      <c r="A38" s="731">
        <f t="shared" si="7"/>
        <v>0</v>
      </c>
      <c r="B38" s="587"/>
      <c r="C38" s="61"/>
      <c r="D38" s="61"/>
      <c r="E38" s="60"/>
      <c r="F38" s="569"/>
      <c r="G38" s="582"/>
      <c r="H38" s="1188"/>
      <c r="I38" s="1189"/>
      <c r="J38" s="1188"/>
      <c r="K38" s="1189"/>
      <c r="L38" s="58"/>
      <c r="M38" s="1193"/>
      <c r="N38" s="1198"/>
      <c r="O38" s="1191"/>
      <c r="P38" s="1192"/>
      <c r="Q38" s="1193"/>
      <c r="R38" s="1192"/>
      <c r="S38" s="579"/>
      <c r="T38" s="579"/>
      <c r="U38" s="579"/>
      <c r="V38" s="652"/>
    </row>
    <row r="39" spans="1:24" ht="15.75" thickTop="1" thickBot="1">
      <c r="A39" s="731">
        <f t="shared" si="7"/>
        <v>0</v>
      </c>
      <c r="B39" s="587"/>
      <c r="C39" s="61"/>
      <c r="D39" s="61"/>
      <c r="E39" s="60"/>
      <c r="F39" s="569"/>
      <c r="G39" s="582"/>
      <c r="H39" s="1188"/>
      <c r="I39" s="1189"/>
      <c r="J39" s="1188"/>
      <c r="K39" s="1189"/>
      <c r="L39" s="58"/>
      <c r="M39" s="1309"/>
      <c r="N39" s="1352"/>
      <c r="O39" s="1307"/>
      <c r="P39" s="1308"/>
      <c r="Q39" s="1309"/>
      <c r="R39" s="1308"/>
      <c r="S39" s="579"/>
      <c r="T39" s="579"/>
      <c r="U39" s="579"/>
      <c r="V39" s="652"/>
    </row>
    <row r="40" spans="1:24" ht="15.75" thickTop="1" thickBot="1">
      <c r="A40" s="731">
        <f t="shared" si="7"/>
        <v>0</v>
      </c>
      <c r="B40" s="587"/>
      <c r="C40" s="61"/>
      <c r="D40" s="61"/>
      <c r="E40" s="60"/>
      <c r="F40" s="569"/>
      <c r="G40" s="582"/>
      <c r="H40" s="1188"/>
      <c r="I40" s="1189"/>
      <c r="J40" s="1188"/>
      <c r="K40" s="1189"/>
      <c r="L40" s="58"/>
      <c r="M40" s="1196"/>
      <c r="N40" s="1197"/>
      <c r="O40" s="1194"/>
      <c r="P40" s="1195"/>
      <c r="Q40" s="1196"/>
      <c r="R40" s="1195"/>
      <c r="S40" s="579"/>
      <c r="T40" s="579"/>
      <c r="U40" s="579"/>
      <c r="V40" s="652"/>
    </row>
    <row r="41" spans="1:24" ht="15.75" thickTop="1" thickBot="1">
      <c r="A41" s="731">
        <f t="shared" si="7"/>
        <v>0</v>
      </c>
      <c r="B41" s="587"/>
      <c r="C41" s="61"/>
      <c r="D41" s="61"/>
      <c r="E41" s="60"/>
      <c r="F41" s="569"/>
      <c r="G41" s="582"/>
      <c r="H41" s="1188"/>
      <c r="I41" s="1189"/>
      <c r="J41" s="1188"/>
      <c r="K41" s="1189"/>
      <c r="L41" s="58"/>
      <c r="M41" s="1188"/>
      <c r="N41" s="1351"/>
      <c r="O41" s="1190"/>
      <c r="P41" s="1189"/>
      <c r="Q41" s="1188"/>
      <c r="R41" s="1189"/>
      <c r="S41" s="579"/>
      <c r="T41" s="579"/>
      <c r="U41" s="579"/>
      <c r="V41" s="652"/>
    </row>
    <row r="42" spans="1:24" ht="15.75" thickTop="1" thickBot="1">
      <c r="A42" s="731">
        <f t="shared" si="7"/>
        <v>0</v>
      </c>
      <c r="B42" s="587"/>
      <c r="C42" s="61"/>
      <c r="D42" s="61"/>
      <c r="E42" s="60"/>
      <c r="F42" s="569"/>
      <c r="G42" s="582"/>
      <c r="H42" s="1188"/>
      <c r="I42" s="1189"/>
      <c r="J42" s="1188"/>
      <c r="K42" s="1189"/>
      <c r="L42" s="58"/>
      <c r="M42" s="1188"/>
      <c r="N42" s="1351"/>
      <c r="O42" s="1190"/>
      <c r="P42" s="1189"/>
      <c r="Q42" s="1188"/>
      <c r="R42" s="1189"/>
      <c r="S42" s="579"/>
      <c r="T42" s="579"/>
      <c r="U42" s="579"/>
      <c r="V42" s="652"/>
    </row>
    <row r="43" spans="1:24" ht="15.75" thickTop="1" thickBot="1">
      <c r="A43" s="731">
        <f t="shared" si="7"/>
        <v>0</v>
      </c>
      <c r="B43" s="587"/>
      <c r="C43" s="61"/>
      <c r="D43" s="61"/>
      <c r="E43" s="60"/>
      <c r="F43" s="569"/>
      <c r="G43" s="582"/>
      <c r="H43" s="1188"/>
      <c r="I43" s="1189"/>
      <c r="J43" s="1188"/>
      <c r="K43" s="1189"/>
      <c r="L43" s="58"/>
      <c r="M43" s="1193"/>
      <c r="N43" s="1198"/>
      <c r="O43" s="1191" t="s">
        <v>12</v>
      </c>
      <c r="P43" s="1192"/>
      <c r="Q43" s="1193"/>
      <c r="R43" s="1192"/>
      <c r="S43" s="579"/>
      <c r="T43" s="579"/>
      <c r="U43" s="579"/>
      <c r="V43" s="652"/>
    </row>
    <row r="44" spans="1:24" ht="15.75" thickTop="1" thickBot="1">
      <c r="A44" s="731">
        <f t="shared" si="7"/>
        <v>0</v>
      </c>
      <c r="B44" s="587"/>
      <c r="C44" s="61"/>
      <c r="D44" s="61"/>
      <c r="E44" s="60"/>
      <c r="F44" s="569"/>
      <c r="G44" s="582"/>
      <c r="H44" s="1188"/>
      <c r="I44" s="1189"/>
      <c r="J44" s="1188"/>
      <c r="K44" s="1189"/>
      <c r="L44" s="58"/>
      <c r="M44" s="1309"/>
      <c r="N44" s="1352"/>
      <c r="O44" s="1307"/>
      <c r="P44" s="1308"/>
      <c r="Q44" s="1309"/>
      <c r="R44" s="1308"/>
      <c r="S44" s="579"/>
      <c r="T44" s="579"/>
      <c r="U44" s="579"/>
      <c r="V44" s="652"/>
    </row>
    <row r="45" spans="1:24" ht="15.75" thickTop="1" thickBot="1">
      <c r="A45" s="731">
        <f t="shared" si="7"/>
        <v>0</v>
      </c>
      <c r="B45" s="587"/>
      <c r="C45" s="61"/>
      <c r="D45" s="61"/>
      <c r="E45" s="60"/>
      <c r="F45" s="569"/>
      <c r="G45" s="582"/>
      <c r="H45" s="1188"/>
      <c r="I45" s="1189"/>
      <c r="J45" s="1188"/>
      <c r="K45" s="1189"/>
      <c r="L45" s="58"/>
      <c r="M45" s="1309"/>
      <c r="N45" s="1352"/>
      <c r="O45" s="1307"/>
      <c r="P45" s="1308"/>
      <c r="Q45" s="1309"/>
      <c r="R45" s="1308"/>
      <c r="S45" s="579"/>
      <c r="T45" s="579"/>
      <c r="U45" s="579"/>
      <c r="V45" s="652"/>
    </row>
    <row r="46" spans="1:24" ht="15.75" thickTop="1" thickBot="1">
      <c r="A46" s="731">
        <f t="shared" si="7"/>
        <v>0</v>
      </c>
      <c r="B46" s="587"/>
      <c r="C46" s="61"/>
      <c r="D46" s="61"/>
      <c r="E46" s="60"/>
      <c r="F46" s="569"/>
      <c r="G46" s="582"/>
      <c r="H46" s="1188"/>
      <c r="I46" s="1189"/>
      <c r="J46" s="1188"/>
      <c r="K46" s="1189"/>
      <c r="L46" s="58"/>
      <c r="M46" s="1196"/>
      <c r="N46" s="1197"/>
      <c r="O46" s="1194"/>
      <c r="P46" s="1195"/>
      <c r="Q46" s="1196"/>
      <c r="R46" s="1195"/>
      <c r="S46" s="579"/>
      <c r="T46" s="579"/>
      <c r="U46" s="593"/>
      <c r="V46" s="652"/>
    </row>
    <row r="47" spans="1:24" ht="15.75" thickTop="1" thickBot="1">
      <c r="A47" s="731">
        <f t="shared" si="7"/>
        <v>0</v>
      </c>
      <c r="B47" s="587"/>
      <c r="C47" s="61"/>
      <c r="D47" s="61"/>
      <c r="E47" s="60"/>
      <c r="F47" s="569"/>
      <c r="G47" s="582"/>
      <c r="H47" s="1188"/>
      <c r="I47" s="1189"/>
      <c r="J47" s="1188"/>
      <c r="K47" s="1189"/>
      <c r="L47" s="58"/>
      <c r="M47" s="1188"/>
      <c r="N47" s="1351"/>
      <c r="O47" s="1190"/>
      <c r="P47" s="1189"/>
      <c r="Q47" s="1188"/>
      <c r="R47" s="1189"/>
      <c r="S47" s="592"/>
      <c r="T47" s="592"/>
      <c r="U47" s="592"/>
      <c r="V47" s="651"/>
    </row>
    <row r="48" spans="1:24" ht="15.75" thickTop="1" thickBot="1">
      <c r="A48" s="731">
        <f t="shared" si="7"/>
        <v>0</v>
      </c>
      <c r="B48" s="591"/>
      <c r="C48" s="586"/>
      <c r="D48" s="61"/>
      <c r="E48" s="568"/>
      <c r="F48" s="569"/>
      <c r="G48" s="582"/>
      <c r="H48" s="1188"/>
      <c r="I48" s="1189"/>
      <c r="J48" s="1188"/>
      <c r="K48" s="1189"/>
      <c r="L48" s="58"/>
      <c r="M48" s="1193"/>
      <c r="N48" s="1198"/>
      <c r="O48" s="1191"/>
      <c r="P48" s="1192"/>
      <c r="Q48" s="1193"/>
      <c r="R48" s="1192"/>
      <c r="S48" s="580"/>
      <c r="T48" s="580"/>
      <c r="U48" s="580"/>
      <c r="V48" s="652"/>
    </row>
    <row r="49" spans="1:25" ht="15.75" thickTop="1" thickBot="1">
      <c r="A49" s="731">
        <f t="shared" si="7"/>
        <v>0</v>
      </c>
      <c r="B49" s="591"/>
      <c r="C49" s="586"/>
      <c r="D49" s="61"/>
      <c r="E49" s="568"/>
      <c r="F49" s="569"/>
      <c r="G49" s="582"/>
      <c r="H49" s="1188"/>
      <c r="I49" s="1189"/>
      <c r="J49" s="1188"/>
      <c r="K49" s="1189"/>
      <c r="L49" s="58"/>
      <c r="M49" s="1309"/>
      <c r="N49" s="1352"/>
      <c r="O49" s="1307"/>
      <c r="P49" s="1308"/>
      <c r="Q49" s="1309"/>
      <c r="R49" s="1308"/>
      <c r="S49" s="580"/>
      <c r="T49" s="580"/>
      <c r="U49" s="580"/>
      <c r="V49" s="652"/>
    </row>
    <row r="50" spans="1:25" ht="15.75" thickTop="1" thickBot="1">
      <c r="A50" s="731">
        <f t="shared" si="7"/>
        <v>0</v>
      </c>
      <c r="B50" s="591"/>
      <c r="C50" s="586"/>
      <c r="D50" s="61"/>
      <c r="E50" s="568"/>
      <c r="F50" s="569"/>
      <c r="G50" s="582"/>
      <c r="H50" s="1188"/>
      <c r="I50" s="1189"/>
      <c r="J50" s="1188"/>
      <c r="K50" s="1189"/>
      <c r="L50" s="58"/>
      <c r="M50" s="1196"/>
      <c r="N50" s="1197"/>
      <c r="O50" s="1194"/>
      <c r="P50" s="1195"/>
      <c r="Q50" s="1196"/>
      <c r="R50" s="1195"/>
      <c r="S50" s="580"/>
      <c r="T50" s="580"/>
      <c r="U50" s="580"/>
      <c r="V50" s="652"/>
    </row>
    <row r="51" spans="1:25" ht="15.75" thickTop="1" thickBot="1">
      <c r="A51" s="731">
        <f t="shared" si="7"/>
        <v>0</v>
      </c>
      <c r="B51" s="591"/>
      <c r="C51" s="586"/>
      <c r="D51" s="61"/>
      <c r="E51" s="568"/>
      <c r="F51" s="569"/>
      <c r="G51" s="582"/>
      <c r="H51" s="1188"/>
      <c r="I51" s="1189"/>
      <c r="J51" s="1188"/>
      <c r="K51" s="1189"/>
      <c r="L51" s="58"/>
      <c r="M51" s="1188"/>
      <c r="N51" s="1351"/>
      <c r="O51" s="1190"/>
      <c r="P51" s="1189"/>
      <c r="Q51" s="1188"/>
      <c r="R51" s="1189"/>
      <c r="S51" s="580"/>
      <c r="T51" s="580"/>
      <c r="U51" s="580"/>
      <c r="V51" s="652"/>
    </row>
    <row r="52" spans="1:25" ht="15" thickTop="1">
      <c r="A52" s="731">
        <f t="shared" si="7"/>
        <v>0</v>
      </c>
      <c r="B52" s="591"/>
      <c r="C52" s="586"/>
      <c r="D52" s="61"/>
      <c r="E52" s="568"/>
      <c r="F52" s="569"/>
      <c r="G52" s="582"/>
      <c r="H52" s="1188"/>
      <c r="I52" s="1189"/>
      <c r="J52" s="1188"/>
      <c r="K52" s="1189"/>
      <c r="L52" s="58"/>
      <c r="M52" s="1188"/>
      <c r="N52" s="1351"/>
      <c r="O52" s="1190"/>
      <c r="P52" s="1189"/>
      <c r="Q52" s="1188"/>
      <c r="R52" s="1189"/>
      <c r="S52" s="580"/>
      <c r="T52" s="580"/>
      <c r="U52" s="580"/>
      <c r="V52" s="652"/>
    </row>
    <row r="53" spans="1:25" ht="12" customHeight="1"/>
    <row r="54" spans="1:25">
      <c r="A54" s="223" t="s">
        <v>4314</v>
      </c>
      <c r="B54" s="224"/>
      <c r="C54" s="594"/>
      <c r="D54" s="594"/>
      <c r="E54" s="594"/>
      <c r="F54" s="594"/>
      <c r="G54" s="594"/>
      <c r="H54" s="594"/>
      <c r="I54" s="594"/>
      <c r="J54" s="594"/>
      <c r="K54" s="225"/>
      <c r="L54" s="226" t="s">
        <v>4315</v>
      </c>
      <c r="M54" s="227"/>
      <c r="N54" s="227"/>
      <c r="O54" s="1428"/>
      <c r="P54" s="1428"/>
      <c r="Q54" s="1428"/>
      <c r="R54" s="228" t="s">
        <v>4316</v>
      </c>
      <c r="S54" s="1429"/>
      <c r="T54" s="1428"/>
      <c r="U54" s="1428"/>
      <c r="V54" s="225"/>
      <c r="W54" s="156"/>
      <c r="X54" s="157"/>
      <c r="Y54" s="157"/>
    </row>
    <row r="55" spans="1:25" ht="12" customHeight="1"/>
  </sheetData>
  <sheetProtection autoFilter="0"/>
  <mergeCells count="179">
    <mergeCell ref="O54:Q54"/>
    <mergeCell ref="S54:U54"/>
    <mergeCell ref="O14:P14"/>
    <mergeCell ref="B6:F6"/>
    <mergeCell ref="B8:F8"/>
    <mergeCell ref="B9:F9"/>
    <mergeCell ref="B12:F12"/>
    <mergeCell ref="Q32:R32"/>
    <mergeCell ref="O32:P32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Q24:R24"/>
    <mergeCell ref="Q25:R25"/>
    <mergeCell ref="Q26:R26"/>
    <mergeCell ref="Q27:R27"/>
    <mergeCell ref="Q28:R28"/>
    <mergeCell ref="Q29:R29"/>
    <mergeCell ref="G1:P4"/>
    <mergeCell ref="T2:U2"/>
    <mergeCell ref="G6:H7"/>
    <mergeCell ref="I6:K7"/>
    <mergeCell ref="L6:P6"/>
    <mergeCell ref="Q6:R6"/>
    <mergeCell ref="S6:U6"/>
    <mergeCell ref="D7:F7"/>
    <mergeCell ref="L7:P7"/>
    <mergeCell ref="B33:F33"/>
    <mergeCell ref="G33:N33"/>
    <mergeCell ref="O33:R33"/>
    <mergeCell ref="H34:I34"/>
    <mergeCell ref="J34:K34"/>
    <mergeCell ref="M34:N34"/>
    <mergeCell ref="O34:P34"/>
    <mergeCell ref="Q34:R34"/>
    <mergeCell ref="G12:K13"/>
    <mergeCell ref="L12:M13"/>
    <mergeCell ref="N12:P13"/>
    <mergeCell ref="Q12:S13"/>
    <mergeCell ref="O26:P26"/>
    <mergeCell ref="O27:P27"/>
    <mergeCell ref="O28:P28"/>
    <mergeCell ref="O29:P29"/>
    <mergeCell ref="O30:P30"/>
    <mergeCell ref="O31:P31"/>
    <mergeCell ref="Q30:R30"/>
    <mergeCell ref="Q31:R31"/>
    <mergeCell ref="O25:P25"/>
    <mergeCell ref="X9:Y9"/>
    <mergeCell ref="G10:H11"/>
    <mergeCell ref="I10:K11"/>
    <mergeCell ref="L10:P10"/>
    <mergeCell ref="B11:F11"/>
    <mergeCell ref="L11:P11"/>
    <mergeCell ref="Q7:R7"/>
    <mergeCell ref="G8:H9"/>
    <mergeCell ref="I8:K9"/>
    <mergeCell ref="L8:P8"/>
    <mergeCell ref="Q8:R8"/>
    <mergeCell ref="L9:P9"/>
    <mergeCell ref="Q9:R9"/>
    <mergeCell ref="S7:U7"/>
    <mergeCell ref="S8:U8"/>
    <mergeCell ref="S9:U9"/>
    <mergeCell ref="S10:U10"/>
    <mergeCell ref="S11:U11"/>
    <mergeCell ref="Q10:R10"/>
    <mergeCell ref="Q11:R11"/>
    <mergeCell ref="T12:U13"/>
    <mergeCell ref="H35:I35"/>
    <mergeCell ref="J35:K35"/>
    <mergeCell ref="O35:P35"/>
    <mergeCell ref="Q35:R35"/>
    <mergeCell ref="H36:I36"/>
    <mergeCell ref="J36:K36"/>
    <mergeCell ref="O36:P36"/>
    <mergeCell ref="Q36:R36"/>
    <mergeCell ref="M35:N35"/>
    <mergeCell ref="M36:N36"/>
    <mergeCell ref="Q14:R14"/>
    <mergeCell ref="Q15:R15"/>
    <mergeCell ref="O15:P15"/>
    <mergeCell ref="Q16:R16"/>
    <mergeCell ref="Q17:R17"/>
    <mergeCell ref="Q18:R18"/>
    <mergeCell ref="Q19:R19"/>
    <mergeCell ref="Q20:R20"/>
    <mergeCell ref="Q21:R21"/>
    <mergeCell ref="Q22:R22"/>
    <mergeCell ref="Q23:R23"/>
    <mergeCell ref="H37:I37"/>
    <mergeCell ref="J37:K37"/>
    <mergeCell ref="O37:P37"/>
    <mergeCell ref="Q37:R37"/>
    <mergeCell ref="H38:I38"/>
    <mergeCell ref="J38:K38"/>
    <mergeCell ref="O38:P38"/>
    <mergeCell ref="Q38:R38"/>
    <mergeCell ref="M37:N37"/>
    <mergeCell ref="M38:N38"/>
    <mergeCell ref="H39:I39"/>
    <mergeCell ref="J39:K39"/>
    <mergeCell ref="O39:P39"/>
    <mergeCell ref="Q39:R39"/>
    <mergeCell ref="H40:I40"/>
    <mergeCell ref="J40:K40"/>
    <mergeCell ref="O40:P40"/>
    <mergeCell ref="Q40:R40"/>
    <mergeCell ref="M39:N39"/>
    <mergeCell ref="M40:N40"/>
    <mergeCell ref="H41:I41"/>
    <mergeCell ref="J41:K41"/>
    <mergeCell ref="O41:P41"/>
    <mergeCell ref="Q41:R41"/>
    <mergeCell ref="H42:I42"/>
    <mergeCell ref="J42:K42"/>
    <mergeCell ref="O42:P42"/>
    <mergeCell ref="Q42:R42"/>
    <mergeCell ref="M41:N41"/>
    <mergeCell ref="M42:N42"/>
    <mergeCell ref="J43:K43"/>
    <mergeCell ref="O43:P43"/>
    <mergeCell ref="Q43:R43"/>
    <mergeCell ref="H44:I44"/>
    <mergeCell ref="J44:K44"/>
    <mergeCell ref="O44:P44"/>
    <mergeCell ref="Q44:R44"/>
    <mergeCell ref="M43:N43"/>
    <mergeCell ref="M44:N44"/>
    <mergeCell ref="AB16:AB17"/>
    <mergeCell ref="AC16:AC17"/>
    <mergeCell ref="W13:Y13"/>
    <mergeCell ref="H47:I47"/>
    <mergeCell ref="J47:K47"/>
    <mergeCell ref="O47:P47"/>
    <mergeCell ref="Q47:R47"/>
    <mergeCell ref="H48:I48"/>
    <mergeCell ref="J48:K48"/>
    <mergeCell ref="O48:P48"/>
    <mergeCell ref="Q48:R48"/>
    <mergeCell ref="M47:N47"/>
    <mergeCell ref="M48:N48"/>
    <mergeCell ref="H45:I45"/>
    <mergeCell ref="J45:K45"/>
    <mergeCell ref="O45:P45"/>
    <mergeCell ref="Q45:R45"/>
    <mergeCell ref="H46:I46"/>
    <mergeCell ref="J46:K46"/>
    <mergeCell ref="O46:P46"/>
    <mergeCell ref="Q46:R46"/>
    <mergeCell ref="M45:N45"/>
    <mergeCell ref="M46:N46"/>
    <mergeCell ref="H43:I43"/>
    <mergeCell ref="H49:I49"/>
    <mergeCell ref="J49:K49"/>
    <mergeCell ref="M49:N49"/>
    <mergeCell ref="O49:P49"/>
    <mergeCell ref="Q49:R49"/>
    <mergeCell ref="H50:I50"/>
    <mergeCell ref="J50:K50"/>
    <mergeCell ref="M50:N50"/>
    <mergeCell ref="O50:P50"/>
    <mergeCell ref="Q50:R50"/>
    <mergeCell ref="H51:I51"/>
    <mergeCell ref="J51:K51"/>
    <mergeCell ref="M51:N51"/>
    <mergeCell ref="O51:P51"/>
    <mergeCell ref="Q51:R51"/>
    <mergeCell ref="H52:I52"/>
    <mergeCell ref="J52:K52"/>
    <mergeCell ref="M52:N52"/>
    <mergeCell ref="O52:P52"/>
    <mergeCell ref="Q52:R52"/>
  </mergeCells>
  <conditionalFormatting sqref="F15 Q15:Q32 N15:N32">
    <cfRule type="cellIs" dxfId="17" priority="19" stopIfTrue="1" operator="lessThan">
      <formula>1</formula>
    </cfRule>
  </conditionalFormatting>
  <conditionalFormatting sqref="N15:N32">
    <cfRule type="cellIs" dxfId="16" priority="18" stopIfTrue="1" operator="equal">
      <formula>0</formula>
    </cfRule>
  </conditionalFormatting>
  <conditionalFormatting sqref="W16:W32">
    <cfRule type="cellIs" dxfId="15" priority="12" stopIfTrue="1" operator="lessThan">
      <formula>0.01</formula>
    </cfRule>
  </conditionalFormatting>
  <conditionalFormatting sqref="X16:X32">
    <cfRule type="cellIs" dxfId="14" priority="11" stopIfTrue="1" operator="lessThan">
      <formula>0.01</formula>
    </cfRule>
  </conditionalFormatting>
  <conditionalFormatting sqref="Y16:Y32">
    <cfRule type="cellIs" dxfId="13" priority="10" stopIfTrue="1" operator="lessThan">
      <formula>0.01</formula>
    </cfRule>
  </conditionalFormatting>
  <conditionalFormatting sqref="Q7:R11">
    <cfRule type="expression" dxfId="12" priority="5" stopIfTrue="1">
      <formula>$Q$6=""</formula>
    </cfRule>
  </conditionalFormatting>
  <conditionalFormatting sqref="O15:O32">
    <cfRule type="cellIs" dxfId="11" priority="4" stopIfTrue="1" operator="lessThan">
      <formula>1</formula>
    </cfRule>
  </conditionalFormatting>
  <conditionalFormatting sqref="W15">
    <cfRule type="cellIs" dxfId="10" priority="3" stopIfTrue="1" operator="lessThan">
      <formula>0.01</formula>
    </cfRule>
  </conditionalFormatting>
  <conditionalFormatting sqref="X15">
    <cfRule type="cellIs" dxfId="9" priority="2" stopIfTrue="1" operator="lessThan">
      <formula>0.01</formula>
    </cfRule>
  </conditionalFormatting>
  <conditionalFormatting sqref="Y15">
    <cfRule type="cellIs" dxfId="8" priority="1" stopIfTrue="1" operator="lessThan">
      <formula>0.01</formula>
    </cfRule>
  </conditionalFormatting>
  <dataValidations count="1">
    <dataValidation type="list" allowBlank="1" showInputMessage="1" showErrorMessage="1" sqref="W3" xr:uid="{00000000-0002-0000-0400-000000000000}">
      <formula1>#REF!</formula1>
    </dataValidation>
  </dataValidations>
  <printOptions horizontalCentered="1"/>
  <pageMargins left="0" right="0" top="0" bottom="0" header="0.17" footer="0"/>
  <pageSetup scale="59" orientation="landscape" r:id="rId1"/>
  <headerFooter alignWithMargins="0">
    <oddFooter>&amp;L&amp;F &amp;A&amp;R&amp;D &amp;T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400-000001000000}">
          <x14:formula1>
            <xm:f>Data!$E$2:$E$7</xm:f>
          </x14:formula1>
          <xm:sqref>S7:S11</xm:sqref>
        </x14:dataValidation>
        <x14:dataValidation type="list" allowBlank="1" showInputMessage="1" showErrorMessage="1" xr:uid="{00000000-0002-0000-0400-000002000000}">
          <x14:formula1>
            <xm:f>Data!$A$2:$A$27</xm:f>
          </x14:formula1>
          <xm:sqref>K15:K32</xm:sqref>
        </x14:dataValidation>
        <x14:dataValidation type="list" allowBlank="1" showInputMessage="1" showErrorMessage="1" xr:uid="{00000000-0002-0000-0400-000003000000}">
          <x14:formula1>
            <xm:f>Data!$D$2:$D$25</xm:f>
          </x14:formula1>
          <xm:sqref>I10:K11</xm:sqref>
        </x14:dataValidation>
        <x14:dataValidation type="list" allowBlank="1" showInputMessage="1" showErrorMessage="1" xr:uid="{00000000-0002-0000-0400-000004000000}">
          <x14:formula1>
            <xm:f>Data!$C$2:$C$8</xm:f>
          </x14:formula1>
          <xm:sqref>I6:K7</xm:sqref>
        </x14:dataValidation>
        <x14:dataValidation type="list" allowBlank="1" showInputMessage="1" showErrorMessage="1" xr:uid="{00000000-0002-0000-0400-000005000000}">
          <x14:formula1>
            <xm:f>Data!$B$2:$B$34</xm:f>
          </x14:formula1>
          <xm:sqref>I8:K9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1">
    <tabColor theme="4" tint="-0.249977111117893"/>
  </sheetPr>
  <dimension ref="A1:CI56"/>
  <sheetViews>
    <sheetView zoomScale="70" zoomScaleNormal="70" zoomScaleSheetLayoutView="75" workbookViewId="0">
      <pane xSplit="3" ySplit="5" topLeftCell="D6" activePane="bottomRight" state="frozen"/>
      <selection pane="bottomRight" activeCell="B87" sqref="B87"/>
      <selection pane="bottomLeft" activeCell="B87" sqref="B87"/>
      <selection pane="topRight" activeCell="B87" sqref="B87"/>
    </sheetView>
  </sheetViews>
  <sheetFormatPr defaultColWidth="9.140625" defaultRowHeight="12.75"/>
  <cols>
    <col min="1" max="1" width="10.140625" style="87" customWidth="1"/>
    <col min="2" max="87" width="4.7109375" style="87" customWidth="1"/>
    <col min="88" max="16384" width="9.140625" style="87"/>
  </cols>
  <sheetData>
    <row r="1" spans="1:87" ht="18">
      <c r="A1" s="529" t="s">
        <v>4317</v>
      </c>
      <c r="C1" s="529"/>
      <c r="E1" s="529"/>
      <c r="G1" s="529"/>
      <c r="I1" s="529"/>
      <c r="K1" s="529"/>
      <c r="M1" s="529"/>
      <c r="O1" s="1082" t="str">
        <f>'Warehouse New Item'!R3</f>
        <v>Version 6/7/23</v>
      </c>
      <c r="Q1" s="529"/>
      <c r="S1" s="529"/>
      <c r="U1" s="529"/>
      <c r="W1" s="529"/>
      <c r="Y1" s="529"/>
      <c r="AA1" s="529"/>
      <c r="AC1" s="529"/>
      <c r="AE1" s="529"/>
      <c r="AG1" s="529"/>
      <c r="AI1" s="529"/>
      <c r="AK1" s="529"/>
      <c r="AM1" s="529"/>
      <c r="AO1" s="529"/>
      <c r="AQ1" s="529"/>
      <c r="AS1" s="529"/>
      <c r="AU1" s="529"/>
      <c r="AW1" s="529"/>
      <c r="AY1" s="529"/>
      <c r="BA1" s="529"/>
      <c r="BC1" s="529"/>
      <c r="BE1" s="529"/>
      <c r="BG1" s="529"/>
      <c r="BI1" s="529"/>
      <c r="BK1" s="529"/>
      <c r="BM1" s="529"/>
      <c r="BO1" s="529"/>
      <c r="BQ1" s="529"/>
      <c r="BS1" s="529"/>
      <c r="BU1" s="529"/>
      <c r="BW1" s="529"/>
      <c r="BY1" s="529"/>
      <c r="CA1" s="529"/>
      <c r="CC1" s="529"/>
      <c r="CE1" s="529"/>
      <c r="CG1" s="529"/>
      <c r="CI1" s="529"/>
    </row>
    <row r="2" spans="1:87" ht="15.75" customHeight="1" thickBot="1">
      <c r="B2" s="1441"/>
      <c r="C2" s="1442"/>
      <c r="D2" s="1442"/>
      <c r="E2" s="1442"/>
      <c r="F2" s="1442"/>
      <c r="G2" s="1442"/>
      <c r="H2" s="1442"/>
      <c r="I2" s="1442"/>
      <c r="J2" s="1442"/>
      <c r="K2" s="1442"/>
      <c r="L2" s="1442"/>
      <c r="M2" s="1442"/>
      <c r="N2" s="1442"/>
      <c r="O2" s="1442"/>
      <c r="P2" s="1442"/>
      <c r="Q2" s="1442"/>
      <c r="R2" s="1442"/>
      <c r="S2" s="1442"/>
      <c r="T2" s="1442"/>
      <c r="U2" s="1442"/>
      <c r="V2" s="1442"/>
      <c r="W2" s="1442"/>
      <c r="X2" s="1442"/>
      <c r="Y2" s="1442"/>
      <c r="Z2" s="1442"/>
      <c r="AA2" s="1442"/>
      <c r="AB2" s="1442"/>
      <c r="AC2" s="1442"/>
      <c r="AD2" s="1442"/>
      <c r="AE2" s="1442"/>
    </row>
    <row r="3" spans="1:87" ht="24" customHeight="1">
      <c r="A3" s="92" t="s">
        <v>4318</v>
      </c>
      <c r="B3" s="1437"/>
      <c r="C3" s="1438"/>
      <c r="D3" s="1437"/>
      <c r="E3" s="1438"/>
      <c r="F3" s="1437"/>
      <c r="G3" s="1438"/>
      <c r="H3" s="1437"/>
      <c r="I3" s="1438"/>
      <c r="J3" s="1437"/>
      <c r="K3" s="1438"/>
      <c r="L3" s="1437"/>
      <c r="M3" s="1438"/>
      <c r="N3" s="1437"/>
      <c r="O3" s="1438"/>
      <c r="P3" s="1437"/>
      <c r="Q3" s="1438"/>
      <c r="R3" s="1437"/>
      <c r="S3" s="1438"/>
      <c r="T3" s="1437"/>
      <c r="U3" s="1438"/>
      <c r="V3" s="1437"/>
      <c r="W3" s="1438"/>
      <c r="X3" s="1437"/>
      <c r="Y3" s="1438"/>
      <c r="Z3" s="1437"/>
      <c r="AA3" s="1438"/>
      <c r="AB3" s="1437"/>
      <c r="AC3" s="1438"/>
      <c r="AD3" s="1437"/>
      <c r="AE3" s="1438"/>
      <c r="AF3" s="1437"/>
      <c r="AG3" s="1438"/>
      <c r="AH3" s="1437"/>
      <c r="AI3" s="1438"/>
      <c r="AJ3" s="1437"/>
      <c r="AK3" s="1438"/>
      <c r="AL3" s="1437"/>
      <c r="AM3" s="1438"/>
      <c r="AN3" s="1437"/>
      <c r="AO3" s="1438"/>
      <c r="AP3" s="1437"/>
      <c r="AQ3" s="1438"/>
      <c r="AR3" s="1437"/>
      <c r="AS3" s="1438"/>
      <c r="AT3" s="1437"/>
      <c r="AU3" s="1438"/>
      <c r="AV3" s="1437"/>
      <c r="AW3" s="1438"/>
      <c r="AX3" s="1437"/>
      <c r="AY3" s="1438"/>
      <c r="AZ3" s="1437"/>
      <c r="BA3" s="1438"/>
      <c r="BB3" s="1437"/>
      <c r="BC3" s="1438"/>
      <c r="BD3" s="1437"/>
      <c r="BE3" s="1438"/>
      <c r="BF3" s="1437"/>
      <c r="BG3" s="1438"/>
      <c r="BH3" s="1437"/>
      <c r="BI3" s="1438"/>
      <c r="BJ3" s="1437"/>
      <c r="BK3" s="1438"/>
      <c r="BL3" s="1437"/>
      <c r="BM3" s="1438"/>
      <c r="BN3" s="1437"/>
      <c r="BO3" s="1438"/>
      <c r="BP3" s="1437"/>
      <c r="BQ3" s="1438"/>
      <c r="BR3" s="1437"/>
      <c r="BS3" s="1438"/>
      <c r="BT3" s="1437"/>
      <c r="BU3" s="1438"/>
      <c r="BV3" s="1437"/>
      <c r="BW3" s="1438"/>
      <c r="BX3" s="1437"/>
      <c r="BY3" s="1438"/>
      <c r="BZ3" s="1437"/>
      <c r="CA3" s="1438"/>
      <c r="CB3" s="1437"/>
      <c r="CC3" s="1438"/>
      <c r="CD3" s="1437"/>
      <c r="CE3" s="1438"/>
      <c r="CF3" s="1437"/>
      <c r="CG3" s="1438"/>
      <c r="CH3" s="1437"/>
      <c r="CI3" s="1438"/>
    </row>
    <row r="4" spans="1:87" ht="13.5" thickBot="1">
      <c r="A4" s="91" t="s">
        <v>4319</v>
      </c>
      <c r="B4" s="1439"/>
      <c r="C4" s="1440"/>
      <c r="D4" s="1439"/>
      <c r="E4" s="1440"/>
      <c r="F4" s="1439"/>
      <c r="G4" s="1440"/>
      <c r="H4" s="1439"/>
      <c r="I4" s="1440"/>
      <c r="J4" s="1439"/>
      <c r="K4" s="1440"/>
      <c r="L4" s="1439"/>
      <c r="M4" s="1440"/>
      <c r="N4" s="1439"/>
      <c r="O4" s="1440"/>
      <c r="P4" s="1439"/>
      <c r="Q4" s="1440"/>
      <c r="R4" s="1439"/>
      <c r="S4" s="1440"/>
      <c r="T4" s="1439"/>
      <c r="U4" s="1440"/>
      <c r="V4" s="1439"/>
      <c r="W4" s="1440"/>
      <c r="X4" s="1439"/>
      <c r="Y4" s="1440"/>
      <c r="Z4" s="1439"/>
      <c r="AA4" s="1440"/>
      <c r="AB4" s="1439"/>
      <c r="AC4" s="1440"/>
      <c r="AD4" s="1439"/>
      <c r="AE4" s="1440"/>
      <c r="AF4" s="1439"/>
      <c r="AG4" s="1440"/>
      <c r="AH4" s="1439"/>
      <c r="AI4" s="1440"/>
      <c r="AJ4" s="1439"/>
      <c r="AK4" s="1440"/>
      <c r="AL4" s="1439"/>
      <c r="AM4" s="1440"/>
      <c r="AN4" s="1439"/>
      <c r="AO4" s="1440"/>
      <c r="AP4" s="1439"/>
      <c r="AQ4" s="1440"/>
      <c r="AR4" s="1439"/>
      <c r="AS4" s="1440"/>
      <c r="AT4" s="1439"/>
      <c r="AU4" s="1440"/>
      <c r="AV4" s="1439"/>
      <c r="AW4" s="1440"/>
      <c r="AX4" s="1439"/>
      <c r="AY4" s="1440"/>
      <c r="AZ4" s="1439"/>
      <c r="BA4" s="1440"/>
      <c r="BB4" s="1439"/>
      <c r="BC4" s="1440"/>
      <c r="BD4" s="1439"/>
      <c r="BE4" s="1440"/>
      <c r="BF4" s="1439"/>
      <c r="BG4" s="1440"/>
      <c r="BH4" s="1439"/>
      <c r="BI4" s="1440"/>
      <c r="BJ4" s="1439"/>
      <c r="BK4" s="1440"/>
      <c r="BL4" s="1439"/>
      <c r="BM4" s="1440"/>
      <c r="BN4" s="1439"/>
      <c r="BO4" s="1440"/>
      <c r="BP4" s="1439"/>
      <c r="BQ4" s="1440"/>
      <c r="BR4" s="1439"/>
      <c r="BS4" s="1440"/>
      <c r="BT4" s="1439"/>
      <c r="BU4" s="1440"/>
      <c r="BV4" s="1439"/>
      <c r="BW4" s="1440"/>
      <c r="BX4" s="1439"/>
      <c r="BY4" s="1440"/>
      <c r="BZ4" s="1439"/>
      <c r="CA4" s="1440"/>
      <c r="CB4" s="1439"/>
      <c r="CC4" s="1440"/>
      <c r="CD4" s="1439"/>
      <c r="CE4" s="1440"/>
      <c r="CF4" s="1439"/>
      <c r="CG4" s="1440"/>
      <c r="CH4" s="1439"/>
      <c r="CI4" s="1440"/>
    </row>
    <row r="5" spans="1:87" ht="13.5" thickBot="1">
      <c r="A5" s="90"/>
      <c r="B5" s="1435" t="s">
        <v>4320</v>
      </c>
      <c r="C5" s="1436"/>
      <c r="D5" s="1435" t="s">
        <v>4320</v>
      </c>
      <c r="E5" s="1436"/>
      <c r="F5" s="1435" t="s">
        <v>4320</v>
      </c>
      <c r="G5" s="1436"/>
      <c r="H5" s="1435" t="s">
        <v>4320</v>
      </c>
      <c r="I5" s="1436"/>
      <c r="J5" s="1435" t="s">
        <v>4320</v>
      </c>
      <c r="K5" s="1436"/>
      <c r="L5" s="1435" t="s">
        <v>4320</v>
      </c>
      <c r="M5" s="1436"/>
      <c r="N5" s="1435" t="s">
        <v>4320</v>
      </c>
      <c r="O5" s="1436"/>
      <c r="P5" s="1435" t="s">
        <v>4320</v>
      </c>
      <c r="Q5" s="1436"/>
      <c r="R5" s="1435" t="s">
        <v>4320</v>
      </c>
      <c r="S5" s="1436"/>
      <c r="T5" s="1435" t="s">
        <v>4320</v>
      </c>
      <c r="U5" s="1436"/>
      <c r="V5" s="1435" t="s">
        <v>4320</v>
      </c>
      <c r="W5" s="1436"/>
      <c r="X5" s="1435" t="s">
        <v>4320</v>
      </c>
      <c r="Y5" s="1436"/>
      <c r="Z5" s="1435" t="s">
        <v>4320</v>
      </c>
      <c r="AA5" s="1436"/>
      <c r="AB5" s="1435" t="s">
        <v>4320</v>
      </c>
      <c r="AC5" s="1436"/>
      <c r="AD5" s="1435" t="s">
        <v>4320</v>
      </c>
      <c r="AE5" s="1436"/>
      <c r="AF5" s="1435" t="s">
        <v>4320</v>
      </c>
      <c r="AG5" s="1436"/>
      <c r="AH5" s="1435" t="s">
        <v>4320</v>
      </c>
      <c r="AI5" s="1436"/>
      <c r="AJ5" s="1435" t="s">
        <v>4320</v>
      </c>
      <c r="AK5" s="1436"/>
      <c r="AL5" s="1435" t="s">
        <v>4320</v>
      </c>
      <c r="AM5" s="1436"/>
      <c r="AN5" s="1435" t="s">
        <v>4320</v>
      </c>
      <c r="AO5" s="1436"/>
      <c r="AP5" s="1435" t="s">
        <v>4320</v>
      </c>
      <c r="AQ5" s="1436"/>
      <c r="AR5" s="1435" t="s">
        <v>4320</v>
      </c>
      <c r="AS5" s="1436"/>
      <c r="AT5" s="1435" t="s">
        <v>4320</v>
      </c>
      <c r="AU5" s="1436"/>
      <c r="AV5" s="1435" t="s">
        <v>4320</v>
      </c>
      <c r="AW5" s="1436"/>
      <c r="AX5" s="1435" t="s">
        <v>4320</v>
      </c>
      <c r="AY5" s="1436"/>
      <c r="AZ5" s="1435" t="s">
        <v>4320</v>
      </c>
      <c r="BA5" s="1436"/>
      <c r="BB5" s="1435" t="s">
        <v>4320</v>
      </c>
      <c r="BC5" s="1436"/>
      <c r="BD5" s="1435" t="s">
        <v>4320</v>
      </c>
      <c r="BE5" s="1436"/>
      <c r="BF5" s="1435" t="s">
        <v>4320</v>
      </c>
      <c r="BG5" s="1436"/>
      <c r="BH5" s="1435" t="s">
        <v>4320</v>
      </c>
      <c r="BI5" s="1436"/>
      <c r="BJ5" s="1435" t="s">
        <v>4320</v>
      </c>
      <c r="BK5" s="1436"/>
      <c r="BL5" s="1435" t="s">
        <v>4320</v>
      </c>
      <c r="BM5" s="1436"/>
      <c r="BN5" s="1435" t="s">
        <v>4320</v>
      </c>
      <c r="BO5" s="1436"/>
      <c r="BP5" s="1435" t="s">
        <v>4320</v>
      </c>
      <c r="BQ5" s="1436"/>
      <c r="BR5" s="1435" t="s">
        <v>4320</v>
      </c>
      <c r="BS5" s="1436"/>
      <c r="BT5" s="1435" t="s">
        <v>4320</v>
      </c>
      <c r="BU5" s="1436"/>
      <c r="BV5" s="1435" t="s">
        <v>4320</v>
      </c>
      <c r="BW5" s="1436"/>
      <c r="BX5" s="1435" t="s">
        <v>4320</v>
      </c>
      <c r="BY5" s="1436"/>
      <c r="BZ5" s="1435" t="s">
        <v>4320</v>
      </c>
      <c r="CA5" s="1436"/>
      <c r="CB5" s="1435" t="s">
        <v>4320</v>
      </c>
      <c r="CC5" s="1436"/>
      <c r="CD5" s="1435" t="s">
        <v>4320</v>
      </c>
      <c r="CE5" s="1436"/>
      <c r="CF5" s="1435" t="s">
        <v>4320</v>
      </c>
      <c r="CG5" s="1436"/>
      <c r="CH5" s="1435" t="s">
        <v>4320</v>
      </c>
      <c r="CI5" s="1436"/>
    </row>
    <row r="6" spans="1:87" ht="13.5" thickTop="1">
      <c r="A6" s="90"/>
      <c r="B6" s="663"/>
      <c r="C6" s="664"/>
      <c r="D6" s="663"/>
      <c r="E6" s="664"/>
      <c r="F6" s="663"/>
      <c r="G6" s="664"/>
      <c r="H6" s="663"/>
      <c r="I6" s="664"/>
      <c r="J6" s="663"/>
      <c r="K6" s="664"/>
      <c r="L6" s="663"/>
      <c r="M6" s="664"/>
      <c r="N6" s="663"/>
      <c r="O6" s="664"/>
      <c r="P6" s="663"/>
      <c r="Q6" s="664"/>
      <c r="R6" s="663"/>
      <c r="S6" s="664"/>
      <c r="T6" s="663"/>
      <c r="U6" s="664"/>
      <c r="V6" s="663"/>
      <c r="W6" s="664"/>
      <c r="X6" s="663"/>
      <c r="Y6" s="664"/>
      <c r="Z6" s="663"/>
      <c r="AA6" s="664"/>
      <c r="AB6" s="663"/>
      <c r="AC6" s="664"/>
      <c r="AD6" s="663"/>
      <c r="AE6" s="664"/>
      <c r="AF6" s="663"/>
      <c r="AG6" s="664"/>
      <c r="AH6" s="663"/>
      <c r="AI6" s="664"/>
      <c r="AJ6" s="663"/>
      <c r="AK6" s="664"/>
      <c r="AL6" s="663"/>
      <c r="AM6" s="664"/>
      <c r="AN6" s="663"/>
      <c r="AO6" s="664"/>
      <c r="AP6" s="663"/>
      <c r="AQ6" s="664"/>
      <c r="AR6" s="663"/>
      <c r="AS6" s="664"/>
      <c r="AT6" s="663"/>
      <c r="AU6" s="664"/>
      <c r="AV6" s="663"/>
      <c r="AW6" s="664"/>
      <c r="AX6" s="663"/>
      <c r="AY6" s="664"/>
      <c r="AZ6" s="663"/>
      <c r="BA6" s="664"/>
      <c r="BB6" s="663"/>
      <c r="BC6" s="664"/>
      <c r="BD6" s="663"/>
      <c r="BE6" s="664"/>
      <c r="BF6" s="663"/>
      <c r="BG6" s="664"/>
      <c r="BH6" s="663"/>
      <c r="BI6" s="664"/>
      <c r="BJ6" s="663"/>
      <c r="BK6" s="664"/>
      <c r="BL6" s="663"/>
      <c r="BM6" s="664"/>
      <c r="BN6" s="663"/>
      <c r="BO6" s="664"/>
      <c r="BP6" s="663"/>
      <c r="BQ6" s="664"/>
      <c r="BR6" s="663"/>
      <c r="BS6" s="664"/>
      <c r="BT6" s="663"/>
      <c r="BU6" s="664"/>
      <c r="BV6" s="663"/>
      <c r="BW6" s="664"/>
      <c r="BX6" s="663"/>
      <c r="BY6" s="664"/>
      <c r="BZ6" s="663"/>
      <c r="CA6" s="664"/>
      <c r="CB6" s="663"/>
      <c r="CC6" s="664"/>
      <c r="CD6" s="663"/>
      <c r="CE6" s="664"/>
      <c r="CF6" s="663"/>
      <c r="CG6" s="664"/>
      <c r="CH6" s="663"/>
      <c r="CI6" s="664"/>
    </row>
    <row r="7" spans="1:87">
      <c r="A7" s="90"/>
      <c r="B7" s="665"/>
      <c r="C7" s="666"/>
      <c r="D7" s="665"/>
      <c r="E7" s="666"/>
      <c r="F7" s="665"/>
      <c r="G7" s="666"/>
      <c r="H7" s="665"/>
      <c r="I7" s="666"/>
      <c r="J7" s="665"/>
      <c r="K7" s="666"/>
      <c r="L7" s="665"/>
      <c r="M7" s="666"/>
      <c r="N7" s="665"/>
      <c r="O7" s="666"/>
      <c r="P7" s="665"/>
      <c r="Q7" s="666"/>
      <c r="R7" s="665"/>
      <c r="S7" s="666"/>
      <c r="T7" s="665"/>
      <c r="U7" s="666"/>
      <c r="V7" s="665"/>
      <c r="W7" s="666"/>
      <c r="X7" s="665"/>
      <c r="Y7" s="666"/>
      <c r="Z7" s="665"/>
      <c r="AA7" s="666"/>
      <c r="AB7" s="665"/>
      <c r="AC7" s="666"/>
      <c r="AD7" s="665"/>
      <c r="AE7" s="666"/>
      <c r="AF7" s="665"/>
      <c r="AG7" s="666"/>
      <c r="AH7" s="665"/>
      <c r="AI7" s="666"/>
      <c r="AJ7" s="665"/>
      <c r="AK7" s="666"/>
      <c r="AL7" s="665"/>
      <c r="AM7" s="666"/>
      <c r="AN7" s="665"/>
      <c r="AO7" s="666"/>
      <c r="AP7" s="665"/>
      <c r="AQ7" s="666"/>
      <c r="AR7" s="665"/>
      <c r="AS7" s="666"/>
      <c r="AT7" s="665"/>
      <c r="AU7" s="666"/>
      <c r="AV7" s="665"/>
      <c r="AW7" s="666"/>
      <c r="AX7" s="665"/>
      <c r="AY7" s="666"/>
      <c r="AZ7" s="665"/>
      <c r="BA7" s="666"/>
      <c r="BB7" s="665"/>
      <c r="BC7" s="666"/>
      <c r="BD7" s="665"/>
      <c r="BE7" s="666"/>
      <c r="BF7" s="665"/>
      <c r="BG7" s="666"/>
      <c r="BH7" s="665"/>
      <c r="BI7" s="666"/>
      <c r="BJ7" s="665"/>
      <c r="BK7" s="666"/>
      <c r="BL7" s="665"/>
      <c r="BM7" s="666"/>
      <c r="BN7" s="665"/>
      <c r="BO7" s="666"/>
      <c r="BP7" s="665"/>
      <c r="BQ7" s="666"/>
      <c r="BR7" s="665"/>
      <c r="BS7" s="666"/>
      <c r="BT7" s="665"/>
      <c r="BU7" s="666"/>
      <c r="BV7" s="665"/>
      <c r="BW7" s="666"/>
      <c r="BX7" s="665"/>
      <c r="BY7" s="666"/>
      <c r="BZ7" s="665"/>
      <c r="CA7" s="666"/>
      <c r="CB7" s="665"/>
      <c r="CC7" s="666"/>
      <c r="CD7" s="665"/>
      <c r="CE7" s="666"/>
      <c r="CF7" s="665"/>
      <c r="CG7" s="666"/>
      <c r="CH7" s="665"/>
      <c r="CI7" s="666"/>
    </row>
    <row r="8" spans="1:87">
      <c r="A8" s="90"/>
      <c r="B8" s="665"/>
      <c r="C8" s="666"/>
      <c r="D8" s="665"/>
      <c r="E8" s="666"/>
      <c r="F8" s="665"/>
      <c r="G8" s="666"/>
      <c r="H8" s="665"/>
      <c r="I8" s="666"/>
      <c r="J8" s="665"/>
      <c r="K8" s="666"/>
      <c r="L8" s="665"/>
      <c r="M8" s="666"/>
      <c r="N8" s="665"/>
      <c r="O8" s="666"/>
      <c r="P8" s="665"/>
      <c r="Q8" s="666"/>
      <c r="R8" s="665"/>
      <c r="S8" s="666"/>
      <c r="T8" s="665"/>
      <c r="U8" s="666"/>
      <c r="V8" s="665"/>
      <c r="W8" s="666"/>
      <c r="X8" s="665"/>
      <c r="Y8" s="666"/>
      <c r="Z8" s="665"/>
      <c r="AA8" s="666"/>
      <c r="AB8" s="665"/>
      <c r="AC8" s="666"/>
      <c r="AD8" s="665"/>
      <c r="AE8" s="666"/>
      <c r="AF8" s="665"/>
      <c r="AG8" s="666"/>
      <c r="AH8" s="665"/>
      <c r="AI8" s="666"/>
      <c r="AJ8" s="665"/>
      <c r="AK8" s="666"/>
      <c r="AL8" s="665"/>
      <c r="AM8" s="666"/>
      <c r="AN8" s="665"/>
      <c r="AO8" s="666"/>
      <c r="AP8" s="665"/>
      <c r="AQ8" s="666"/>
      <c r="AR8" s="665"/>
      <c r="AS8" s="666"/>
      <c r="AT8" s="665"/>
      <c r="AU8" s="666"/>
      <c r="AV8" s="665"/>
      <c r="AW8" s="666"/>
      <c r="AX8" s="665"/>
      <c r="AY8" s="666"/>
      <c r="AZ8" s="665"/>
      <c r="BA8" s="666"/>
      <c r="BB8" s="665"/>
      <c r="BC8" s="666"/>
      <c r="BD8" s="665"/>
      <c r="BE8" s="666"/>
      <c r="BF8" s="665"/>
      <c r="BG8" s="666"/>
      <c r="BH8" s="665"/>
      <c r="BI8" s="666"/>
      <c r="BJ8" s="665"/>
      <c r="BK8" s="666"/>
      <c r="BL8" s="665"/>
      <c r="BM8" s="666"/>
      <c r="BN8" s="665"/>
      <c r="BO8" s="666"/>
      <c r="BP8" s="665"/>
      <c r="BQ8" s="666"/>
      <c r="BR8" s="665"/>
      <c r="BS8" s="666"/>
      <c r="BT8" s="665"/>
      <c r="BU8" s="666"/>
      <c r="BV8" s="665"/>
      <c r="BW8" s="666"/>
      <c r="BX8" s="665"/>
      <c r="BY8" s="666"/>
      <c r="BZ8" s="665"/>
      <c r="CA8" s="666"/>
      <c r="CB8" s="665"/>
      <c r="CC8" s="666"/>
      <c r="CD8" s="665"/>
      <c r="CE8" s="666"/>
      <c r="CF8" s="665"/>
      <c r="CG8" s="666"/>
      <c r="CH8" s="665"/>
      <c r="CI8" s="666"/>
    </row>
    <row r="9" spans="1:87">
      <c r="A9" s="90"/>
      <c r="B9" s="665"/>
      <c r="C9" s="666"/>
      <c r="D9" s="665"/>
      <c r="E9" s="666"/>
      <c r="F9" s="665"/>
      <c r="G9" s="666"/>
      <c r="H9" s="665"/>
      <c r="I9" s="666"/>
      <c r="J9" s="665"/>
      <c r="K9" s="666"/>
      <c r="L9" s="665"/>
      <c r="M9" s="666"/>
      <c r="N9" s="665"/>
      <c r="O9" s="666"/>
      <c r="P9" s="665"/>
      <c r="Q9" s="666"/>
      <c r="R9" s="665"/>
      <c r="S9" s="666"/>
      <c r="T9" s="665"/>
      <c r="U9" s="666"/>
      <c r="V9" s="665"/>
      <c r="W9" s="666"/>
      <c r="X9" s="665"/>
      <c r="Y9" s="666"/>
      <c r="Z9" s="665"/>
      <c r="AA9" s="666"/>
      <c r="AB9" s="665"/>
      <c r="AC9" s="666"/>
      <c r="AD9" s="665"/>
      <c r="AE9" s="666"/>
      <c r="AF9" s="665"/>
      <c r="AG9" s="666"/>
      <c r="AH9" s="665"/>
      <c r="AI9" s="666"/>
      <c r="AJ9" s="665"/>
      <c r="AK9" s="666"/>
      <c r="AL9" s="665"/>
      <c r="AM9" s="666"/>
      <c r="AN9" s="665"/>
      <c r="AO9" s="666"/>
      <c r="AP9" s="665"/>
      <c r="AQ9" s="666"/>
      <c r="AR9" s="665"/>
      <c r="AS9" s="666"/>
      <c r="AT9" s="665"/>
      <c r="AU9" s="666"/>
      <c r="AV9" s="665"/>
      <c r="AW9" s="666"/>
      <c r="AX9" s="665"/>
      <c r="AY9" s="666"/>
      <c r="AZ9" s="665"/>
      <c r="BA9" s="666"/>
      <c r="BB9" s="665"/>
      <c r="BC9" s="666"/>
      <c r="BD9" s="665"/>
      <c r="BE9" s="666"/>
      <c r="BF9" s="665"/>
      <c r="BG9" s="666"/>
      <c r="BH9" s="665"/>
      <c r="BI9" s="666"/>
      <c r="BJ9" s="665"/>
      <c r="BK9" s="666"/>
      <c r="BL9" s="665"/>
      <c r="BM9" s="666"/>
      <c r="BN9" s="665"/>
      <c r="BO9" s="666"/>
      <c r="BP9" s="665"/>
      <c r="BQ9" s="666"/>
      <c r="BR9" s="665"/>
      <c r="BS9" s="666"/>
      <c r="BT9" s="665"/>
      <c r="BU9" s="666"/>
      <c r="BV9" s="665"/>
      <c r="BW9" s="666"/>
      <c r="BX9" s="665"/>
      <c r="BY9" s="666"/>
      <c r="BZ9" s="665"/>
      <c r="CA9" s="666"/>
      <c r="CB9" s="665"/>
      <c r="CC9" s="666"/>
      <c r="CD9" s="665"/>
      <c r="CE9" s="666"/>
      <c r="CF9" s="665"/>
      <c r="CG9" s="666"/>
      <c r="CH9" s="665"/>
      <c r="CI9" s="666"/>
    </row>
    <row r="10" spans="1:87">
      <c r="A10" s="90"/>
      <c r="B10" s="665"/>
      <c r="C10" s="666"/>
      <c r="D10" s="665"/>
      <c r="E10" s="666"/>
      <c r="F10" s="665"/>
      <c r="G10" s="666"/>
      <c r="H10" s="665"/>
      <c r="I10" s="666"/>
      <c r="J10" s="665"/>
      <c r="K10" s="666"/>
      <c r="L10" s="665"/>
      <c r="M10" s="666"/>
      <c r="N10" s="665"/>
      <c r="O10" s="666"/>
      <c r="P10" s="665"/>
      <c r="Q10" s="666"/>
      <c r="R10" s="665"/>
      <c r="S10" s="666"/>
      <c r="T10" s="665"/>
      <c r="U10" s="666"/>
      <c r="V10" s="665"/>
      <c r="W10" s="666"/>
      <c r="X10" s="665"/>
      <c r="Y10" s="666"/>
      <c r="Z10" s="665"/>
      <c r="AA10" s="666"/>
      <c r="AB10" s="665"/>
      <c r="AC10" s="666"/>
      <c r="AD10" s="665"/>
      <c r="AE10" s="666"/>
      <c r="AF10" s="665"/>
      <c r="AG10" s="666"/>
      <c r="AH10" s="665"/>
      <c r="AI10" s="666"/>
      <c r="AJ10" s="665"/>
      <c r="AK10" s="666"/>
      <c r="AL10" s="665"/>
      <c r="AM10" s="666"/>
      <c r="AN10" s="665"/>
      <c r="AO10" s="666"/>
      <c r="AP10" s="665"/>
      <c r="AQ10" s="666"/>
      <c r="AR10" s="665"/>
      <c r="AS10" s="666"/>
      <c r="AT10" s="665"/>
      <c r="AU10" s="666"/>
      <c r="AV10" s="665"/>
      <c r="AW10" s="666"/>
      <c r="AX10" s="665"/>
      <c r="AY10" s="666"/>
      <c r="AZ10" s="665"/>
      <c r="BA10" s="666"/>
      <c r="BB10" s="665"/>
      <c r="BC10" s="666"/>
      <c r="BD10" s="665"/>
      <c r="BE10" s="666"/>
      <c r="BF10" s="665"/>
      <c r="BG10" s="666"/>
      <c r="BH10" s="665"/>
      <c r="BI10" s="666"/>
      <c r="BJ10" s="665"/>
      <c r="BK10" s="666"/>
      <c r="BL10" s="665"/>
      <c r="BM10" s="666"/>
      <c r="BN10" s="665"/>
      <c r="BO10" s="666"/>
      <c r="BP10" s="665"/>
      <c r="BQ10" s="666"/>
      <c r="BR10" s="665"/>
      <c r="BS10" s="666"/>
      <c r="BT10" s="665"/>
      <c r="BU10" s="666"/>
      <c r="BV10" s="665"/>
      <c r="BW10" s="666"/>
      <c r="BX10" s="665"/>
      <c r="BY10" s="666"/>
      <c r="BZ10" s="665"/>
      <c r="CA10" s="666"/>
      <c r="CB10" s="665"/>
      <c r="CC10" s="666"/>
      <c r="CD10" s="665"/>
      <c r="CE10" s="666"/>
      <c r="CF10" s="665"/>
      <c r="CG10" s="666"/>
      <c r="CH10" s="665"/>
      <c r="CI10" s="666"/>
    </row>
    <row r="11" spans="1:87">
      <c r="A11" s="90"/>
      <c r="B11" s="665"/>
      <c r="C11" s="666"/>
      <c r="D11" s="665"/>
      <c r="E11" s="666"/>
      <c r="F11" s="665"/>
      <c r="G11" s="666"/>
      <c r="H11" s="665"/>
      <c r="I11" s="666"/>
      <c r="J11" s="665"/>
      <c r="K11" s="666"/>
      <c r="L11" s="665"/>
      <c r="M11" s="666"/>
      <c r="N11" s="665"/>
      <c r="O11" s="666"/>
      <c r="P11" s="665"/>
      <c r="Q11" s="666"/>
      <c r="R11" s="665"/>
      <c r="S11" s="666"/>
      <c r="T11" s="665"/>
      <c r="U11" s="666"/>
      <c r="V11" s="665"/>
      <c r="W11" s="666"/>
      <c r="X11" s="665"/>
      <c r="Y11" s="666"/>
      <c r="Z11" s="665"/>
      <c r="AA11" s="666"/>
      <c r="AB11" s="665"/>
      <c r="AC11" s="666"/>
      <c r="AD11" s="665"/>
      <c r="AE11" s="666"/>
      <c r="AF11" s="665"/>
      <c r="AG11" s="666"/>
      <c r="AH11" s="665"/>
      <c r="AI11" s="666"/>
      <c r="AJ11" s="665"/>
      <c r="AK11" s="666"/>
      <c r="AL11" s="665"/>
      <c r="AM11" s="666"/>
      <c r="AN11" s="665"/>
      <c r="AO11" s="666"/>
      <c r="AP11" s="665"/>
      <c r="AQ11" s="666"/>
      <c r="AR11" s="665"/>
      <c r="AS11" s="666"/>
      <c r="AT11" s="665"/>
      <c r="AU11" s="666"/>
      <c r="AV11" s="665"/>
      <c r="AW11" s="666"/>
      <c r="AX11" s="665"/>
      <c r="AY11" s="666"/>
      <c r="AZ11" s="665"/>
      <c r="BA11" s="666"/>
      <c r="BB11" s="665"/>
      <c r="BC11" s="666"/>
      <c r="BD11" s="665"/>
      <c r="BE11" s="666"/>
      <c r="BF11" s="665"/>
      <c r="BG11" s="666"/>
      <c r="BH11" s="665"/>
      <c r="BI11" s="666"/>
      <c r="BJ11" s="665"/>
      <c r="BK11" s="666"/>
      <c r="BL11" s="665"/>
      <c r="BM11" s="666"/>
      <c r="BN11" s="665"/>
      <c r="BO11" s="666"/>
      <c r="BP11" s="665"/>
      <c r="BQ11" s="666"/>
      <c r="BR11" s="665"/>
      <c r="BS11" s="666"/>
      <c r="BT11" s="665"/>
      <c r="BU11" s="666"/>
      <c r="BV11" s="665"/>
      <c r="BW11" s="666"/>
      <c r="BX11" s="665"/>
      <c r="BY11" s="666"/>
      <c r="BZ11" s="665"/>
      <c r="CA11" s="666"/>
      <c r="CB11" s="665"/>
      <c r="CC11" s="666"/>
      <c r="CD11" s="665"/>
      <c r="CE11" s="666"/>
      <c r="CF11" s="665"/>
      <c r="CG11" s="666"/>
      <c r="CH11" s="665"/>
      <c r="CI11" s="666"/>
    </row>
    <row r="12" spans="1:87">
      <c r="A12" s="90"/>
      <c r="B12" s="665"/>
      <c r="C12" s="666"/>
      <c r="D12" s="665"/>
      <c r="E12" s="666"/>
      <c r="F12" s="665"/>
      <c r="G12" s="666"/>
      <c r="H12" s="665"/>
      <c r="I12" s="666"/>
      <c r="J12" s="665"/>
      <c r="K12" s="666"/>
      <c r="L12" s="665"/>
      <c r="M12" s="666"/>
      <c r="N12" s="665"/>
      <c r="O12" s="666"/>
      <c r="P12" s="665"/>
      <c r="Q12" s="666"/>
      <c r="R12" s="665"/>
      <c r="S12" s="666"/>
      <c r="T12" s="665"/>
      <c r="U12" s="666"/>
      <c r="V12" s="665"/>
      <c r="W12" s="666"/>
      <c r="X12" s="665"/>
      <c r="Y12" s="666"/>
      <c r="Z12" s="665"/>
      <c r="AA12" s="666"/>
      <c r="AB12" s="665"/>
      <c r="AC12" s="666"/>
      <c r="AD12" s="665"/>
      <c r="AE12" s="666"/>
      <c r="AF12" s="665"/>
      <c r="AG12" s="666"/>
      <c r="AH12" s="665"/>
      <c r="AI12" s="666"/>
      <c r="AJ12" s="665"/>
      <c r="AK12" s="666"/>
      <c r="AL12" s="665"/>
      <c r="AM12" s="666"/>
      <c r="AN12" s="665"/>
      <c r="AO12" s="666"/>
      <c r="AP12" s="665"/>
      <c r="AQ12" s="666"/>
      <c r="AR12" s="665"/>
      <c r="AS12" s="666"/>
      <c r="AT12" s="665"/>
      <c r="AU12" s="666"/>
      <c r="AV12" s="665"/>
      <c r="AW12" s="666"/>
      <c r="AX12" s="665"/>
      <c r="AY12" s="666"/>
      <c r="AZ12" s="665"/>
      <c r="BA12" s="666"/>
      <c r="BB12" s="665"/>
      <c r="BC12" s="666"/>
      <c r="BD12" s="665"/>
      <c r="BE12" s="666"/>
      <c r="BF12" s="665"/>
      <c r="BG12" s="666"/>
      <c r="BH12" s="665"/>
      <c r="BI12" s="666"/>
      <c r="BJ12" s="665"/>
      <c r="BK12" s="666"/>
      <c r="BL12" s="665"/>
      <c r="BM12" s="666"/>
      <c r="BN12" s="665"/>
      <c r="BO12" s="666"/>
      <c r="BP12" s="665"/>
      <c r="BQ12" s="666"/>
      <c r="BR12" s="665"/>
      <c r="BS12" s="666"/>
      <c r="BT12" s="665"/>
      <c r="BU12" s="666"/>
      <c r="BV12" s="665"/>
      <c r="BW12" s="666"/>
      <c r="BX12" s="665"/>
      <c r="BY12" s="666"/>
      <c r="BZ12" s="665"/>
      <c r="CA12" s="666"/>
      <c r="CB12" s="665"/>
      <c r="CC12" s="666"/>
      <c r="CD12" s="665"/>
      <c r="CE12" s="666"/>
      <c r="CF12" s="665"/>
      <c r="CG12" s="666"/>
      <c r="CH12" s="665"/>
      <c r="CI12" s="666"/>
    </row>
    <row r="13" spans="1:87">
      <c r="A13" s="90"/>
      <c r="B13" s="665"/>
      <c r="C13" s="666"/>
      <c r="D13" s="665"/>
      <c r="E13" s="666"/>
      <c r="F13" s="665"/>
      <c r="G13" s="666"/>
      <c r="H13" s="665"/>
      <c r="I13" s="666"/>
      <c r="J13" s="665"/>
      <c r="K13" s="666"/>
      <c r="L13" s="665"/>
      <c r="M13" s="666"/>
      <c r="N13" s="665"/>
      <c r="O13" s="666"/>
      <c r="P13" s="665"/>
      <c r="Q13" s="666"/>
      <c r="R13" s="665"/>
      <c r="S13" s="666"/>
      <c r="T13" s="665"/>
      <c r="U13" s="666"/>
      <c r="V13" s="665"/>
      <c r="W13" s="666"/>
      <c r="X13" s="665"/>
      <c r="Y13" s="666"/>
      <c r="Z13" s="665"/>
      <c r="AA13" s="666"/>
      <c r="AB13" s="665"/>
      <c r="AC13" s="666"/>
      <c r="AD13" s="665"/>
      <c r="AE13" s="666"/>
      <c r="AF13" s="665"/>
      <c r="AG13" s="666"/>
      <c r="AH13" s="665"/>
      <c r="AI13" s="666"/>
      <c r="AJ13" s="665"/>
      <c r="AK13" s="666"/>
      <c r="AL13" s="665"/>
      <c r="AM13" s="666"/>
      <c r="AN13" s="665"/>
      <c r="AO13" s="666"/>
      <c r="AP13" s="665"/>
      <c r="AQ13" s="666"/>
      <c r="AR13" s="665"/>
      <c r="AS13" s="666"/>
      <c r="AT13" s="665"/>
      <c r="AU13" s="666"/>
      <c r="AV13" s="665"/>
      <c r="AW13" s="666"/>
      <c r="AX13" s="665"/>
      <c r="AY13" s="666"/>
      <c r="AZ13" s="665"/>
      <c r="BA13" s="666"/>
      <c r="BB13" s="665"/>
      <c r="BC13" s="666"/>
      <c r="BD13" s="665"/>
      <c r="BE13" s="666"/>
      <c r="BF13" s="665"/>
      <c r="BG13" s="666"/>
      <c r="BH13" s="665"/>
      <c r="BI13" s="666"/>
      <c r="BJ13" s="665"/>
      <c r="BK13" s="666"/>
      <c r="BL13" s="665"/>
      <c r="BM13" s="666"/>
      <c r="BN13" s="665"/>
      <c r="BO13" s="666"/>
      <c r="BP13" s="665"/>
      <c r="BQ13" s="666"/>
      <c r="BR13" s="665"/>
      <c r="BS13" s="666"/>
      <c r="BT13" s="665"/>
      <c r="BU13" s="666"/>
      <c r="BV13" s="665"/>
      <c r="BW13" s="666"/>
      <c r="BX13" s="665"/>
      <c r="BY13" s="666"/>
      <c r="BZ13" s="665"/>
      <c r="CA13" s="666"/>
      <c r="CB13" s="665"/>
      <c r="CC13" s="666"/>
      <c r="CD13" s="665"/>
      <c r="CE13" s="666"/>
      <c r="CF13" s="665"/>
      <c r="CG13" s="666"/>
      <c r="CH13" s="665"/>
      <c r="CI13" s="666"/>
    </row>
    <row r="14" spans="1:87">
      <c r="A14" s="90"/>
      <c r="B14" s="665"/>
      <c r="C14" s="666"/>
      <c r="D14" s="665"/>
      <c r="E14" s="666"/>
      <c r="F14" s="665"/>
      <c r="G14" s="666"/>
      <c r="H14" s="665"/>
      <c r="I14" s="666"/>
      <c r="J14" s="665"/>
      <c r="K14" s="666"/>
      <c r="L14" s="665"/>
      <c r="M14" s="666"/>
      <c r="N14" s="665"/>
      <c r="O14" s="666"/>
      <c r="P14" s="665"/>
      <c r="Q14" s="666"/>
      <c r="R14" s="665"/>
      <c r="S14" s="666"/>
      <c r="T14" s="665"/>
      <c r="U14" s="666"/>
      <c r="V14" s="665"/>
      <c r="W14" s="666"/>
      <c r="X14" s="665"/>
      <c r="Y14" s="666"/>
      <c r="Z14" s="665"/>
      <c r="AA14" s="666"/>
      <c r="AB14" s="665"/>
      <c r="AC14" s="666"/>
      <c r="AD14" s="665"/>
      <c r="AE14" s="666"/>
      <c r="AF14" s="665"/>
      <c r="AG14" s="666"/>
      <c r="AH14" s="665"/>
      <c r="AI14" s="666"/>
      <c r="AJ14" s="665"/>
      <c r="AK14" s="666"/>
      <c r="AL14" s="665"/>
      <c r="AM14" s="666"/>
      <c r="AN14" s="665"/>
      <c r="AO14" s="666"/>
      <c r="AP14" s="665"/>
      <c r="AQ14" s="666"/>
      <c r="AR14" s="665"/>
      <c r="AS14" s="666"/>
      <c r="AT14" s="665"/>
      <c r="AU14" s="666"/>
      <c r="AV14" s="665"/>
      <c r="AW14" s="666"/>
      <c r="AX14" s="665"/>
      <c r="AY14" s="666"/>
      <c r="AZ14" s="665"/>
      <c r="BA14" s="666"/>
      <c r="BB14" s="665"/>
      <c r="BC14" s="666"/>
      <c r="BD14" s="665"/>
      <c r="BE14" s="666"/>
      <c r="BF14" s="665"/>
      <c r="BG14" s="666"/>
      <c r="BH14" s="665"/>
      <c r="BI14" s="666"/>
      <c r="BJ14" s="665"/>
      <c r="BK14" s="666"/>
      <c r="BL14" s="665"/>
      <c r="BM14" s="666"/>
      <c r="BN14" s="665"/>
      <c r="BO14" s="666"/>
      <c r="BP14" s="665"/>
      <c r="BQ14" s="666"/>
      <c r="BR14" s="665"/>
      <c r="BS14" s="666"/>
      <c r="BT14" s="665"/>
      <c r="BU14" s="666"/>
      <c r="BV14" s="665"/>
      <c r="BW14" s="666"/>
      <c r="BX14" s="665"/>
      <c r="BY14" s="666"/>
      <c r="BZ14" s="665"/>
      <c r="CA14" s="666"/>
      <c r="CB14" s="665"/>
      <c r="CC14" s="666"/>
      <c r="CD14" s="665"/>
      <c r="CE14" s="666"/>
      <c r="CF14" s="665"/>
      <c r="CG14" s="666"/>
      <c r="CH14" s="665"/>
      <c r="CI14" s="666"/>
    </row>
    <row r="15" spans="1:87" ht="13.5" thickBot="1">
      <c r="A15" s="90"/>
      <c r="B15" s="667"/>
      <c r="C15" s="668"/>
      <c r="D15" s="667"/>
      <c r="E15" s="668"/>
      <c r="F15" s="667"/>
      <c r="G15" s="668"/>
      <c r="H15" s="667"/>
      <c r="I15" s="668"/>
      <c r="J15" s="667"/>
      <c r="K15" s="668"/>
      <c r="L15" s="667"/>
      <c r="M15" s="668"/>
      <c r="N15" s="667"/>
      <c r="O15" s="668"/>
      <c r="P15" s="667"/>
      <c r="Q15" s="668"/>
      <c r="R15" s="667"/>
      <c r="S15" s="668"/>
      <c r="T15" s="667"/>
      <c r="U15" s="668"/>
      <c r="V15" s="667"/>
      <c r="W15" s="668"/>
      <c r="X15" s="667"/>
      <c r="Y15" s="668"/>
      <c r="Z15" s="667"/>
      <c r="AA15" s="668"/>
      <c r="AB15" s="667"/>
      <c r="AC15" s="668"/>
      <c r="AD15" s="667"/>
      <c r="AE15" s="668"/>
      <c r="AF15" s="667"/>
      <c r="AG15" s="668"/>
      <c r="AH15" s="667"/>
      <c r="AI15" s="668"/>
      <c r="AJ15" s="667"/>
      <c r="AK15" s="668"/>
      <c r="AL15" s="667"/>
      <c r="AM15" s="668"/>
      <c r="AN15" s="667"/>
      <c r="AO15" s="668"/>
      <c r="AP15" s="667"/>
      <c r="AQ15" s="668"/>
      <c r="AR15" s="667"/>
      <c r="AS15" s="668"/>
      <c r="AT15" s="667"/>
      <c r="AU15" s="668"/>
      <c r="AV15" s="667"/>
      <c r="AW15" s="668"/>
      <c r="AX15" s="667"/>
      <c r="AY15" s="668"/>
      <c r="AZ15" s="667"/>
      <c r="BA15" s="668"/>
      <c r="BB15" s="667"/>
      <c r="BC15" s="668"/>
      <c r="BD15" s="667"/>
      <c r="BE15" s="668"/>
      <c r="BF15" s="667"/>
      <c r="BG15" s="668"/>
      <c r="BH15" s="667"/>
      <c r="BI15" s="668"/>
      <c r="BJ15" s="667"/>
      <c r="BK15" s="668"/>
      <c r="BL15" s="667"/>
      <c r="BM15" s="668"/>
      <c r="BN15" s="667"/>
      <c r="BO15" s="668"/>
      <c r="BP15" s="667"/>
      <c r="BQ15" s="668"/>
      <c r="BR15" s="667"/>
      <c r="BS15" s="668"/>
      <c r="BT15" s="667"/>
      <c r="BU15" s="668"/>
      <c r="BV15" s="667"/>
      <c r="BW15" s="668"/>
      <c r="BX15" s="667"/>
      <c r="BY15" s="668"/>
      <c r="BZ15" s="667"/>
      <c r="CA15" s="668"/>
      <c r="CB15" s="667"/>
      <c r="CC15" s="668"/>
      <c r="CD15" s="667"/>
      <c r="CE15" s="668"/>
      <c r="CF15" s="667"/>
      <c r="CG15" s="668"/>
      <c r="CH15" s="667"/>
      <c r="CI15" s="668"/>
    </row>
    <row r="16" spans="1:87">
      <c r="A16" s="90"/>
      <c r="B16" s="669"/>
      <c r="C16" s="670"/>
      <c r="D16" s="669"/>
      <c r="E16" s="670"/>
      <c r="F16" s="669"/>
      <c r="G16" s="670"/>
      <c r="H16" s="669"/>
      <c r="I16" s="670"/>
      <c r="J16" s="669"/>
      <c r="K16" s="670"/>
      <c r="L16" s="669"/>
      <c r="M16" s="670"/>
      <c r="N16" s="669"/>
      <c r="O16" s="670"/>
      <c r="P16" s="669"/>
      <c r="Q16" s="670"/>
      <c r="R16" s="669"/>
      <c r="S16" s="670"/>
      <c r="T16" s="669"/>
      <c r="U16" s="670"/>
      <c r="V16" s="669"/>
      <c r="W16" s="670"/>
      <c r="X16" s="669"/>
      <c r="Y16" s="670"/>
      <c r="Z16" s="669"/>
      <c r="AA16" s="670"/>
      <c r="AB16" s="669"/>
      <c r="AC16" s="670"/>
      <c r="AD16" s="669"/>
      <c r="AE16" s="670"/>
      <c r="AF16" s="669"/>
      <c r="AG16" s="670"/>
      <c r="AH16" s="669"/>
      <c r="AI16" s="670"/>
      <c r="AJ16" s="669"/>
      <c r="AK16" s="670"/>
      <c r="AL16" s="669"/>
      <c r="AM16" s="670"/>
      <c r="AN16" s="669"/>
      <c r="AO16" s="670"/>
      <c r="AP16" s="669"/>
      <c r="AQ16" s="670"/>
      <c r="AR16" s="669"/>
      <c r="AS16" s="670"/>
      <c r="AT16" s="669"/>
      <c r="AU16" s="670"/>
      <c r="AV16" s="669"/>
      <c r="AW16" s="670"/>
      <c r="AX16" s="669"/>
      <c r="AY16" s="670"/>
      <c r="AZ16" s="669"/>
      <c r="BA16" s="670"/>
      <c r="BB16" s="669"/>
      <c r="BC16" s="670"/>
      <c r="BD16" s="669"/>
      <c r="BE16" s="670"/>
      <c r="BF16" s="669"/>
      <c r="BG16" s="670"/>
      <c r="BH16" s="669"/>
      <c r="BI16" s="670"/>
      <c r="BJ16" s="669"/>
      <c r="BK16" s="670"/>
      <c r="BL16" s="669"/>
      <c r="BM16" s="670"/>
      <c r="BN16" s="669"/>
      <c r="BO16" s="670"/>
      <c r="BP16" s="669"/>
      <c r="BQ16" s="670"/>
      <c r="BR16" s="669"/>
      <c r="BS16" s="670"/>
      <c r="BT16" s="669"/>
      <c r="BU16" s="670"/>
      <c r="BV16" s="669"/>
      <c r="BW16" s="670"/>
      <c r="BX16" s="669"/>
      <c r="BY16" s="670"/>
      <c r="BZ16" s="669"/>
      <c r="CA16" s="670"/>
      <c r="CB16" s="669"/>
      <c r="CC16" s="670"/>
      <c r="CD16" s="669"/>
      <c r="CE16" s="670"/>
      <c r="CF16" s="669"/>
      <c r="CG16" s="670"/>
      <c r="CH16" s="669"/>
      <c r="CI16" s="670"/>
    </row>
    <row r="17" spans="1:87">
      <c r="A17" s="90"/>
      <c r="B17" s="665"/>
      <c r="C17" s="666"/>
      <c r="D17" s="665"/>
      <c r="E17" s="666"/>
      <c r="F17" s="665"/>
      <c r="G17" s="666"/>
      <c r="H17" s="665"/>
      <c r="I17" s="666"/>
      <c r="J17" s="665"/>
      <c r="K17" s="666"/>
      <c r="L17" s="665"/>
      <c r="M17" s="666"/>
      <c r="N17" s="665"/>
      <c r="O17" s="666"/>
      <c r="P17" s="665"/>
      <c r="Q17" s="666"/>
      <c r="R17" s="665"/>
      <c r="S17" s="666"/>
      <c r="T17" s="665"/>
      <c r="U17" s="666"/>
      <c r="V17" s="665"/>
      <c r="W17" s="666"/>
      <c r="X17" s="665"/>
      <c r="Y17" s="666"/>
      <c r="Z17" s="665"/>
      <c r="AA17" s="666"/>
      <c r="AB17" s="665"/>
      <c r="AC17" s="666"/>
      <c r="AD17" s="665"/>
      <c r="AE17" s="666"/>
      <c r="AF17" s="665"/>
      <c r="AG17" s="666"/>
      <c r="AH17" s="665"/>
      <c r="AI17" s="666"/>
      <c r="AJ17" s="665"/>
      <c r="AK17" s="666"/>
      <c r="AL17" s="665"/>
      <c r="AM17" s="666"/>
      <c r="AN17" s="665"/>
      <c r="AO17" s="666"/>
      <c r="AP17" s="665"/>
      <c r="AQ17" s="666"/>
      <c r="AR17" s="665"/>
      <c r="AS17" s="666"/>
      <c r="AT17" s="665"/>
      <c r="AU17" s="666"/>
      <c r="AV17" s="665"/>
      <c r="AW17" s="666"/>
      <c r="AX17" s="665"/>
      <c r="AY17" s="666"/>
      <c r="AZ17" s="665"/>
      <c r="BA17" s="666"/>
      <c r="BB17" s="665"/>
      <c r="BC17" s="666"/>
      <c r="BD17" s="665"/>
      <c r="BE17" s="666"/>
      <c r="BF17" s="665"/>
      <c r="BG17" s="666"/>
      <c r="BH17" s="665"/>
      <c r="BI17" s="666"/>
      <c r="BJ17" s="665"/>
      <c r="BK17" s="666"/>
      <c r="BL17" s="665"/>
      <c r="BM17" s="666"/>
      <c r="BN17" s="665"/>
      <c r="BO17" s="666"/>
      <c r="BP17" s="665"/>
      <c r="BQ17" s="666"/>
      <c r="BR17" s="665"/>
      <c r="BS17" s="666"/>
      <c r="BT17" s="665"/>
      <c r="BU17" s="666"/>
      <c r="BV17" s="665"/>
      <c r="BW17" s="666"/>
      <c r="BX17" s="665"/>
      <c r="BY17" s="666"/>
      <c r="BZ17" s="665"/>
      <c r="CA17" s="666"/>
      <c r="CB17" s="665"/>
      <c r="CC17" s="666"/>
      <c r="CD17" s="665"/>
      <c r="CE17" s="666"/>
      <c r="CF17" s="665"/>
      <c r="CG17" s="666"/>
      <c r="CH17" s="665"/>
      <c r="CI17" s="666"/>
    </row>
    <row r="18" spans="1:87">
      <c r="A18" s="90"/>
      <c r="B18" s="665"/>
      <c r="C18" s="666"/>
      <c r="D18" s="665"/>
      <c r="E18" s="666"/>
      <c r="F18" s="665"/>
      <c r="G18" s="666"/>
      <c r="H18" s="665"/>
      <c r="I18" s="666"/>
      <c r="J18" s="665"/>
      <c r="K18" s="666"/>
      <c r="L18" s="665"/>
      <c r="M18" s="666"/>
      <c r="N18" s="665"/>
      <c r="O18" s="666"/>
      <c r="P18" s="665"/>
      <c r="Q18" s="666"/>
      <c r="R18" s="665"/>
      <c r="S18" s="666"/>
      <c r="T18" s="665"/>
      <c r="U18" s="666"/>
      <c r="V18" s="665"/>
      <c r="W18" s="666"/>
      <c r="X18" s="665"/>
      <c r="Y18" s="666"/>
      <c r="Z18" s="665"/>
      <c r="AA18" s="666"/>
      <c r="AB18" s="665"/>
      <c r="AC18" s="666"/>
      <c r="AD18" s="665"/>
      <c r="AE18" s="666"/>
      <c r="AF18" s="665"/>
      <c r="AG18" s="666"/>
      <c r="AH18" s="665"/>
      <c r="AI18" s="666"/>
      <c r="AJ18" s="665"/>
      <c r="AK18" s="666"/>
      <c r="AL18" s="665"/>
      <c r="AM18" s="666"/>
      <c r="AN18" s="665"/>
      <c r="AO18" s="666"/>
      <c r="AP18" s="665"/>
      <c r="AQ18" s="666"/>
      <c r="AR18" s="665"/>
      <c r="AS18" s="666"/>
      <c r="AT18" s="665"/>
      <c r="AU18" s="666"/>
      <c r="AV18" s="665"/>
      <c r="AW18" s="666"/>
      <c r="AX18" s="665"/>
      <c r="AY18" s="666"/>
      <c r="AZ18" s="665"/>
      <c r="BA18" s="666"/>
      <c r="BB18" s="665"/>
      <c r="BC18" s="666"/>
      <c r="BD18" s="665"/>
      <c r="BE18" s="666"/>
      <c r="BF18" s="665"/>
      <c r="BG18" s="666"/>
      <c r="BH18" s="665"/>
      <c r="BI18" s="666"/>
      <c r="BJ18" s="665"/>
      <c r="BK18" s="666"/>
      <c r="BL18" s="665"/>
      <c r="BM18" s="666"/>
      <c r="BN18" s="665"/>
      <c r="BO18" s="666"/>
      <c r="BP18" s="665"/>
      <c r="BQ18" s="666"/>
      <c r="BR18" s="665"/>
      <c r="BS18" s="666"/>
      <c r="BT18" s="665"/>
      <c r="BU18" s="666"/>
      <c r="BV18" s="665"/>
      <c r="BW18" s="666"/>
      <c r="BX18" s="665"/>
      <c r="BY18" s="666"/>
      <c r="BZ18" s="665"/>
      <c r="CA18" s="666"/>
      <c r="CB18" s="665"/>
      <c r="CC18" s="666"/>
      <c r="CD18" s="665"/>
      <c r="CE18" s="666"/>
      <c r="CF18" s="665"/>
      <c r="CG18" s="666"/>
      <c r="CH18" s="665"/>
      <c r="CI18" s="666"/>
    </row>
    <row r="19" spans="1:87">
      <c r="A19" s="90"/>
      <c r="B19" s="665"/>
      <c r="C19" s="666"/>
      <c r="D19" s="665"/>
      <c r="E19" s="666"/>
      <c r="F19" s="665"/>
      <c r="G19" s="666"/>
      <c r="H19" s="665"/>
      <c r="I19" s="666"/>
      <c r="J19" s="665"/>
      <c r="K19" s="666"/>
      <c r="L19" s="665"/>
      <c r="M19" s="666"/>
      <c r="N19" s="665"/>
      <c r="O19" s="666"/>
      <c r="P19" s="665"/>
      <c r="Q19" s="666"/>
      <c r="R19" s="665"/>
      <c r="S19" s="666"/>
      <c r="T19" s="665"/>
      <c r="U19" s="666"/>
      <c r="V19" s="665"/>
      <c r="W19" s="666"/>
      <c r="X19" s="665"/>
      <c r="Y19" s="666"/>
      <c r="Z19" s="665"/>
      <c r="AA19" s="666"/>
      <c r="AB19" s="665"/>
      <c r="AC19" s="666"/>
      <c r="AD19" s="665"/>
      <c r="AE19" s="666"/>
      <c r="AF19" s="665"/>
      <c r="AG19" s="666"/>
      <c r="AH19" s="665"/>
      <c r="AI19" s="666"/>
      <c r="AJ19" s="665"/>
      <c r="AK19" s="666"/>
      <c r="AL19" s="665"/>
      <c r="AM19" s="666"/>
      <c r="AN19" s="665"/>
      <c r="AO19" s="666"/>
      <c r="AP19" s="665"/>
      <c r="AQ19" s="666"/>
      <c r="AR19" s="665"/>
      <c r="AS19" s="666"/>
      <c r="AT19" s="665"/>
      <c r="AU19" s="666"/>
      <c r="AV19" s="665"/>
      <c r="AW19" s="666"/>
      <c r="AX19" s="665"/>
      <c r="AY19" s="666"/>
      <c r="AZ19" s="665"/>
      <c r="BA19" s="666"/>
      <c r="BB19" s="665"/>
      <c r="BC19" s="666"/>
      <c r="BD19" s="665"/>
      <c r="BE19" s="666"/>
      <c r="BF19" s="665"/>
      <c r="BG19" s="666"/>
      <c r="BH19" s="665"/>
      <c r="BI19" s="666"/>
      <c r="BJ19" s="665"/>
      <c r="BK19" s="666"/>
      <c r="BL19" s="665"/>
      <c r="BM19" s="666"/>
      <c r="BN19" s="665"/>
      <c r="BO19" s="666"/>
      <c r="BP19" s="665"/>
      <c r="BQ19" s="666"/>
      <c r="BR19" s="665"/>
      <c r="BS19" s="666"/>
      <c r="BT19" s="665"/>
      <c r="BU19" s="666"/>
      <c r="BV19" s="665"/>
      <c r="BW19" s="666"/>
      <c r="BX19" s="665"/>
      <c r="BY19" s="666"/>
      <c r="BZ19" s="665"/>
      <c r="CA19" s="666"/>
      <c r="CB19" s="665"/>
      <c r="CC19" s="666"/>
      <c r="CD19" s="665"/>
      <c r="CE19" s="666"/>
      <c r="CF19" s="665"/>
      <c r="CG19" s="666"/>
      <c r="CH19" s="665"/>
      <c r="CI19" s="666"/>
    </row>
    <row r="20" spans="1:87">
      <c r="A20" s="90"/>
      <c r="B20" s="665"/>
      <c r="C20" s="666"/>
      <c r="D20" s="665"/>
      <c r="E20" s="666"/>
      <c r="F20" s="665"/>
      <c r="G20" s="666"/>
      <c r="H20" s="665"/>
      <c r="I20" s="666"/>
      <c r="J20" s="665"/>
      <c r="K20" s="666"/>
      <c r="L20" s="665"/>
      <c r="M20" s="666"/>
      <c r="N20" s="665"/>
      <c r="O20" s="666"/>
      <c r="P20" s="665"/>
      <c r="Q20" s="666"/>
      <c r="R20" s="665"/>
      <c r="S20" s="666"/>
      <c r="T20" s="665"/>
      <c r="U20" s="666"/>
      <c r="V20" s="665"/>
      <c r="W20" s="666"/>
      <c r="X20" s="665"/>
      <c r="Y20" s="666"/>
      <c r="Z20" s="665"/>
      <c r="AA20" s="666"/>
      <c r="AB20" s="665"/>
      <c r="AC20" s="666"/>
      <c r="AD20" s="665"/>
      <c r="AE20" s="666"/>
      <c r="AF20" s="665"/>
      <c r="AG20" s="666"/>
      <c r="AH20" s="665"/>
      <c r="AI20" s="666"/>
      <c r="AJ20" s="665"/>
      <c r="AK20" s="666"/>
      <c r="AL20" s="665"/>
      <c r="AM20" s="666"/>
      <c r="AN20" s="665"/>
      <c r="AO20" s="666"/>
      <c r="AP20" s="665"/>
      <c r="AQ20" s="666"/>
      <c r="AR20" s="665"/>
      <c r="AS20" s="666"/>
      <c r="AT20" s="665"/>
      <c r="AU20" s="666"/>
      <c r="AV20" s="665"/>
      <c r="AW20" s="666"/>
      <c r="AX20" s="665"/>
      <c r="AY20" s="666"/>
      <c r="AZ20" s="665"/>
      <c r="BA20" s="666"/>
      <c r="BB20" s="665"/>
      <c r="BC20" s="666"/>
      <c r="BD20" s="665"/>
      <c r="BE20" s="666"/>
      <c r="BF20" s="665"/>
      <c r="BG20" s="666"/>
      <c r="BH20" s="665"/>
      <c r="BI20" s="666"/>
      <c r="BJ20" s="665"/>
      <c r="BK20" s="666"/>
      <c r="BL20" s="665"/>
      <c r="BM20" s="666"/>
      <c r="BN20" s="665"/>
      <c r="BO20" s="666"/>
      <c r="BP20" s="665"/>
      <c r="BQ20" s="666"/>
      <c r="BR20" s="665"/>
      <c r="BS20" s="666"/>
      <c r="BT20" s="665"/>
      <c r="BU20" s="666"/>
      <c r="BV20" s="665"/>
      <c r="BW20" s="666"/>
      <c r="BX20" s="665"/>
      <c r="BY20" s="666"/>
      <c r="BZ20" s="665"/>
      <c r="CA20" s="666"/>
      <c r="CB20" s="665"/>
      <c r="CC20" s="666"/>
      <c r="CD20" s="665"/>
      <c r="CE20" s="666"/>
      <c r="CF20" s="665"/>
      <c r="CG20" s="666"/>
      <c r="CH20" s="665"/>
      <c r="CI20" s="666"/>
    </row>
    <row r="21" spans="1:87">
      <c r="A21" s="90"/>
      <c r="B21" s="665"/>
      <c r="C21" s="666"/>
      <c r="D21" s="665"/>
      <c r="E21" s="666"/>
      <c r="F21" s="665"/>
      <c r="G21" s="666"/>
      <c r="H21" s="665"/>
      <c r="I21" s="666"/>
      <c r="J21" s="665"/>
      <c r="K21" s="666"/>
      <c r="L21" s="665"/>
      <c r="M21" s="666"/>
      <c r="N21" s="665"/>
      <c r="O21" s="666"/>
      <c r="P21" s="665"/>
      <c r="Q21" s="666"/>
      <c r="R21" s="665"/>
      <c r="S21" s="666"/>
      <c r="T21" s="665"/>
      <c r="U21" s="666"/>
      <c r="V21" s="665"/>
      <c r="W21" s="666"/>
      <c r="X21" s="665"/>
      <c r="Y21" s="666"/>
      <c r="Z21" s="665"/>
      <c r="AA21" s="666"/>
      <c r="AB21" s="665"/>
      <c r="AC21" s="666"/>
      <c r="AD21" s="665"/>
      <c r="AE21" s="666"/>
      <c r="AF21" s="665"/>
      <c r="AG21" s="666"/>
      <c r="AH21" s="665"/>
      <c r="AI21" s="666"/>
      <c r="AJ21" s="665"/>
      <c r="AK21" s="666"/>
      <c r="AL21" s="665"/>
      <c r="AM21" s="666"/>
      <c r="AN21" s="665"/>
      <c r="AO21" s="666"/>
      <c r="AP21" s="665"/>
      <c r="AQ21" s="666"/>
      <c r="AR21" s="665"/>
      <c r="AS21" s="666"/>
      <c r="AT21" s="665"/>
      <c r="AU21" s="666"/>
      <c r="AV21" s="665"/>
      <c r="AW21" s="666"/>
      <c r="AX21" s="665"/>
      <c r="AY21" s="666"/>
      <c r="AZ21" s="665"/>
      <c r="BA21" s="666"/>
      <c r="BB21" s="665"/>
      <c r="BC21" s="666"/>
      <c r="BD21" s="665"/>
      <c r="BE21" s="666"/>
      <c r="BF21" s="665"/>
      <c r="BG21" s="666"/>
      <c r="BH21" s="665"/>
      <c r="BI21" s="666"/>
      <c r="BJ21" s="665"/>
      <c r="BK21" s="666"/>
      <c r="BL21" s="665"/>
      <c r="BM21" s="666"/>
      <c r="BN21" s="665"/>
      <c r="BO21" s="666"/>
      <c r="BP21" s="665"/>
      <c r="BQ21" s="666"/>
      <c r="BR21" s="665"/>
      <c r="BS21" s="666"/>
      <c r="BT21" s="665"/>
      <c r="BU21" s="666"/>
      <c r="BV21" s="665"/>
      <c r="BW21" s="666"/>
      <c r="BX21" s="665"/>
      <c r="BY21" s="666"/>
      <c r="BZ21" s="665"/>
      <c r="CA21" s="666"/>
      <c r="CB21" s="665"/>
      <c r="CC21" s="666"/>
      <c r="CD21" s="665"/>
      <c r="CE21" s="666"/>
      <c r="CF21" s="665"/>
      <c r="CG21" s="666"/>
      <c r="CH21" s="665"/>
      <c r="CI21" s="666"/>
    </row>
    <row r="22" spans="1:87">
      <c r="A22" s="90"/>
      <c r="B22" s="665"/>
      <c r="C22" s="666"/>
      <c r="D22" s="665"/>
      <c r="E22" s="666"/>
      <c r="F22" s="665"/>
      <c r="G22" s="666"/>
      <c r="H22" s="665"/>
      <c r="I22" s="666"/>
      <c r="J22" s="665"/>
      <c r="K22" s="666"/>
      <c r="L22" s="665"/>
      <c r="M22" s="666"/>
      <c r="N22" s="665"/>
      <c r="O22" s="666"/>
      <c r="P22" s="665"/>
      <c r="Q22" s="666"/>
      <c r="R22" s="665"/>
      <c r="S22" s="666"/>
      <c r="T22" s="665"/>
      <c r="U22" s="666"/>
      <c r="V22" s="665"/>
      <c r="W22" s="666"/>
      <c r="X22" s="665"/>
      <c r="Y22" s="666"/>
      <c r="Z22" s="665"/>
      <c r="AA22" s="666"/>
      <c r="AB22" s="665"/>
      <c r="AC22" s="666"/>
      <c r="AD22" s="665"/>
      <c r="AE22" s="666"/>
      <c r="AF22" s="665"/>
      <c r="AG22" s="666"/>
      <c r="AH22" s="665"/>
      <c r="AI22" s="666"/>
      <c r="AJ22" s="665"/>
      <c r="AK22" s="666"/>
      <c r="AL22" s="665"/>
      <c r="AM22" s="666"/>
      <c r="AN22" s="665"/>
      <c r="AO22" s="666"/>
      <c r="AP22" s="665"/>
      <c r="AQ22" s="666"/>
      <c r="AR22" s="665"/>
      <c r="AS22" s="666"/>
      <c r="AT22" s="665"/>
      <c r="AU22" s="666"/>
      <c r="AV22" s="665"/>
      <c r="AW22" s="666"/>
      <c r="AX22" s="665"/>
      <c r="AY22" s="666"/>
      <c r="AZ22" s="665"/>
      <c r="BA22" s="666"/>
      <c r="BB22" s="665"/>
      <c r="BC22" s="666"/>
      <c r="BD22" s="665"/>
      <c r="BE22" s="666"/>
      <c r="BF22" s="665"/>
      <c r="BG22" s="666"/>
      <c r="BH22" s="665"/>
      <c r="BI22" s="666"/>
      <c r="BJ22" s="665"/>
      <c r="BK22" s="666"/>
      <c r="BL22" s="665"/>
      <c r="BM22" s="666"/>
      <c r="BN22" s="665"/>
      <c r="BO22" s="666"/>
      <c r="BP22" s="665"/>
      <c r="BQ22" s="666"/>
      <c r="BR22" s="665"/>
      <c r="BS22" s="666"/>
      <c r="BT22" s="665"/>
      <c r="BU22" s="666"/>
      <c r="BV22" s="665"/>
      <c r="BW22" s="666"/>
      <c r="BX22" s="665"/>
      <c r="BY22" s="666"/>
      <c r="BZ22" s="665"/>
      <c r="CA22" s="666"/>
      <c r="CB22" s="665"/>
      <c r="CC22" s="666"/>
      <c r="CD22" s="665"/>
      <c r="CE22" s="666"/>
      <c r="CF22" s="665"/>
      <c r="CG22" s="666"/>
      <c r="CH22" s="665"/>
      <c r="CI22" s="666"/>
    </row>
    <row r="23" spans="1:87">
      <c r="A23" s="90"/>
      <c r="B23" s="665"/>
      <c r="C23" s="666"/>
      <c r="D23" s="665"/>
      <c r="E23" s="666"/>
      <c r="F23" s="665"/>
      <c r="G23" s="666"/>
      <c r="H23" s="665"/>
      <c r="I23" s="666"/>
      <c r="J23" s="665"/>
      <c r="K23" s="666"/>
      <c r="L23" s="665"/>
      <c r="M23" s="666"/>
      <c r="N23" s="665"/>
      <c r="O23" s="666"/>
      <c r="P23" s="665"/>
      <c r="Q23" s="666"/>
      <c r="R23" s="665"/>
      <c r="S23" s="666"/>
      <c r="T23" s="665"/>
      <c r="U23" s="666"/>
      <c r="V23" s="665"/>
      <c r="W23" s="666"/>
      <c r="X23" s="665"/>
      <c r="Y23" s="666"/>
      <c r="Z23" s="665"/>
      <c r="AA23" s="666"/>
      <c r="AB23" s="665"/>
      <c r="AC23" s="666"/>
      <c r="AD23" s="665"/>
      <c r="AE23" s="666"/>
      <c r="AF23" s="665"/>
      <c r="AG23" s="666"/>
      <c r="AH23" s="665"/>
      <c r="AI23" s="666"/>
      <c r="AJ23" s="665"/>
      <c r="AK23" s="666"/>
      <c r="AL23" s="665"/>
      <c r="AM23" s="666"/>
      <c r="AN23" s="665"/>
      <c r="AO23" s="666"/>
      <c r="AP23" s="665"/>
      <c r="AQ23" s="666"/>
      <c r="AR23" s="665"/>
      <c r="AS23" s="666"/>
      <c r="AT23" s="665"/>
      <c r="AU23" s="666"/>
      <c r="AV23" s="665"/>
      <c r="AW23" s="666"/>
      <c r="AX23" s="665"/>
      <c r="AY23" s="666"/>
      <c r="AZ23" s="665"/>
      <c r="BA23" s="666"/>
      <c r="BB23" s="665"/>
      <c r="BC23" s="666"/>
      <c r="BD23" s="665"/>
      <c r="BE23" s="666"/>
      <c r="BF23" s="665"/>
      <c r="BG23" s="666"/>
      <c r="BH23" s="665"/>
      <c r="BI23" s="666"/>
      <c r="BJ23" s="665"/>
      <c r="BK23" s="666"/>
      <c r="BL23" s="665"/>
      <c r="BM23" s="666"/>
      <c r="BN23" s="665"/>
      <c r="BO23" s="666"/>
      <c r="BP23" s="665"/>
      <c r="BQ23" s="666"/>
      <c r="BR23" s="665"/>
      <c r="BS23" s="666"/>
      <c r="BT23" s="665"/>
      <c r="BU23" s="666"/>
      <c r="BV23" s="665"/>
      <c r="BW23" s="666"/>
      <c r="BX23" s="665"/>
      <c r="BY23" s="666"/>
      <c r="BZ23" s="665"/>
      <c r="CA23" s="666"/>
      <c r="CB23" s="665"/>
      <c r="CC23" s="666"/>
      <c r="CD23" s="665"/>
      <c r="CE23" s="666"/>
      <c r="CF23" s="665"/>
      <c r="CG23" s="666"/>
      <c r="CH23" s="665"/>
      <c r="CI23" s="666"/>
    </row>
    <row r="24" spans="1:87">
      <c r="A24" s="90"/>
      <c r="B24" s="665"/>
      <c r="C24" s="666"/>
      <c r="D24" s="665"/>
      <c r="E24" s="666"/>
      <c r="F24" s="665"/>
      <c r="G24" s="666"/>
      <c r="H24" s="665"/>
      <c r="I24" s="666"/>
      <c r="J24" s="665"/>
      <c r="K24" s="666"/>
      <c r="L24" s="665"/>
      <c r="M24" s="666"/>
      <c r="N24" s="665"/>
      <c r="O24" s="666"/>
      <c r="P24" s="665"/>
      <c r="Q24" s="666"/>
      <c r="R24" s="665"/>
      <c r="S24" s="666"/>
      <c r="T24" s="665"/>
      <c r="U24" s="666"/>
      <c r="V24" s="665"/>
      <c r="W24" s="666"/>
      <c r="X24" s="665"/>
      <c r="Y24" s="666"/>
      <c r="Z24" s="665"/>
      <c r="AA24" s="666"/>
      <c r="AB24" s="665"/>
      <c r="AC24" s="666"/>
      <c r="AD24" s="665"/>
      <c r="AE24" s="666"/>
      <c r="AF24" s="665"/>
      <c r="AG24" s="666"/>
      <c r="AH24" s="665"/>
      <c r="AI24" s="666"/>
      <c r="AJ24" s="665"/>
      <c r="AK24" s="666"/>
      <c r="AL24" s="665"/>
      <c r="AM24" s="666"/>
      <c r="AN24" s="665"/>
      <c r="AO24" s="666"/>
      <c r="AP24" s="665"/>
      <c r="AQ24" s="666"/>
      <c r="AR24" s="665"/>
      <c r="AS24" s="666"/>
      <c r="AT24" s="665"/>
      <c r="AU24" s="666"/>
      <c r="AV24" s="665"/>
      <c r="AW24" s="666"/>
      <c r="AX24" s="665"/>
      <c r="AY24" s="666"/>
      <c r="AZ24" s="665"/>
      <c r="BA24" s="666"/>
      <c r="BB24" s="665"/>
      <c r="BC24" s="666"/>
      <c r="BD24" s="665"/>
      <c r="BE24" s="666"/>
      <c r="BF24" s="665"/>
      <c r="BG24" s="666"/>
      <c r="BH24" s="665"/>
      <c r="BI24" s="666"/>
      <c r="BJ24" s="665"/>
      <c r="BK24" s="666"/>
      <c r="BL24" s="665"/>
      <c r="BM24" s="666"/>
      <c r="BN24" s="665"/>
      <c r="BO24" s="666"/>
      <c r="BP24" s="665"/>
      <c r="BQ24" s="666"/>
      <c r="BR24" s="665"/>
      <c r="BS24" s="666"/>
      <c r="BT24" s="665"/>
      <c r="BU24" s="666"/>
      <c r="BV24" s="665"/>
      <c r="BW24" s="666"/>
      <c r="BX24" s="665"/>
      <c r="BY24" s="666"/>
      <c r="BZ24" s="665"/>
      <c r="CA24" s="666"/>
      <c r="CB24" s="665"/>
      <c r="CC24" s="666"/>
      <c r="CD24" s="665"/>
      <c r="CE24" s="666"/>
      <c r="CF24" s="665"/>
      <c r="CG24" s="666"/>
      <c r="CH24" s="665"/>
      <c r="CI24" s="666"/>
    </row>
    <row r="25" spans="1:87" ht="13.5" thickBot="1">
      <c r="A25" s="90"/>
      <c r="B25" s="667"/>
      <c r="C25" s="668"/>
      <c r="D25" s="667"/>
      <c r="E25" s="668"/>
      <c r="F25" s="667"/>
      <c r="G25" s="668"/>
      <c r="H25" s="667"/>
      <c r="I25" s="668"/>
      <c r="J25" s="667"/>
      <c r="K25" s="668"/>
      <c r="L25" s="667"/>
      <c r="M25" s="668"/>
      <c r="N25" s="667"/>
      <c r="O25" s="668"/>
      <c r="P25" s="667"/>
      <c r="Q25" s="668"/>
      <c r="R25" s="667"/>
      <c r="S25" s="668"/>
      <c r="T25" s="667"/>
      <c r="U25" s="668"/>
      <c r="V25" s="667"/>
      <c r="W25" s="668"/>
      <c r="X25" s="667"/>
      <c r="Y25" s="668"/>
      <c r="Z25" s="667"/>
      <c r="AA25" s="668"/>
      <c r="AB25" s="667"/>
      <c r="AC25" s="668"/>
      <c r="AD25" s="667"/>
      <c r="AE25" s="668"/>
      <c r="AF25" s="667"/>
      <c r="AG25" s="668"/>
      <c r="AH25" s="667"/>
      <c r="AI25" s="668"/>
      <c r="AJ25" s="667"/>
      <c r="AK25" s="668"/>
      <c r="AL25" s="667"/>
      <c r="AM25" s="668"/>
      <c r="AN25" s="667"/>
      <c r="AO25" s="668"/>
      <c r="AP25" s="667"/>
      <c r="AQ25" s="668"/>
      <c r="AR25" s="667"/>
      <c r="AS25" s="668"/>
      <c r="AT25" s="667"/>
      <c r="AU25" s="668"/>
      <c r="AV25" s="667"/>
      <c r="AW25" s="668"/>
      <c r="AX25" s="667"/>
      <c r="AY25" s="668"/>
      <c r="AZ25" s="667"/>
      <c r="BA25" s="668"/>
      <c r="BB25" s="667"/>
      <c r="BC25" s="668"/>
      <c r="BD25" s="667"/>
      <c r="BE25" s="668"/>
      <c r="BF25" s="667"/>
      <c r="BG25" s="668"/>
      <c r="BH25" s="667"/>
      <c r="BI25" s="668"/>
      <c r="BJ25" s="667"/>
      <c r="BK25" s="668"/>
      <c r="BL25" s="667"/>
      <c r="BM25" s="668"/>
      <c r="BN25" s="667"/>
      <c r="BO25" s="668"/>
      <c r="BP25" s="667"/>
      <c r="BQ25" s="668"/>
      <c r="BR25" s="667"/>
      <c r="BS25" s="668"/>
      <c r="BT25" s="667"/>
      <c r="BU25" s="668"/>
      <c r="BV25" s="667"/>
      <c r="BW25" s="668"/>
      <c r="BX25" s="667"/>
      <c r="BY25" s="668"/>
      <c r="BZ25" s="667"/>
      <c r="CA25" s="668"/>
      <c r="CB25" s="667"/>
      <c r="CC25" s="668"/>
      <c r="CD25" s="667"/>
      <c r="CE25" s="668"/>
      <c r="CF25" s="667"/>
      <c r="CG25" s="668"/>
      <c r="CH25" s="667"/>
      <c r="CI25" s="668"/>
    </row>
    <row r="26" spans="1:87">
      <c r="A26" s="90"/>
      <c r="B26" s="669"/>
      <c r="C26" s="670"/>
      <c r="D26" s="669"/>
      <c r="E26" s="670"/>
      <c r="F26" s="669"/>
      <c r="G26" s="670"/>
      <c r="H26" s="669"/>
      <c r="I26" s="670"/>
      <c r="J26" s="669"/>
      <c r="K26" s="670"/>
      <c r="L26" s="669"/>
      <c r="M26" s="670"/>
      <c r="N26" s="669"/>
      <c r="O26" s="670"/>
      <c r="P26" s="669"/>
      <c r="Q26" s="670"/>
      <c r="R26" s="669"/>
      <c r="S26" s="670"/>
      <c r="T26" s="669"/>
      <c r="U26" s="670"/>
      <c r="V26" s="669"/>
      <c r="W26" s="670"/>
      <c r="X26" s="669"/>
      <c r="Y26" s="670"/>
      <c r="Z26" s="669"/>
      <c r="AA26" s="670"/>
      <c r="AB26" s="669"/>
      <c r="AC26" s="670"/>
      <c r="AD26" s="669"/>
      <c r="AE26" s="670"/>
      <c r="AF26" s="669"/>
      <c r="AG26" s="670"/>
      <c r="AH26" s="669"/>
      <c r="AI26" s="670"/>
      <c r="AJ26" s="669"/>
      <c r="AK26" s="670"/>
      <c r="AL26" s="669"/>
      <c r="AM26" s="670"/>
      <c r="AN26" s="669"/>
      <c r="AO26" s="670"/>
      <c r="AP26" s="669"/>
      <c r="AQ26" s="670"/>
      <c r="AR26" s="669"/>
      <c r="AS26" s="670"/>
      <c r="AT26" s="669"/>
      <c r="AU26" s="670"/>
      <c r="AV26" s="669"/>
      <c r="AW26" s="670"/>
      <c r="AX26" s="669"/>
      <c r="AY26" s="670"/>
      <c r="AZ26" s="669"/>
      <c r="BA26" s="670"/>
      <c r="BB26" s="669"/>
      <c r="BC26" s="670"/>
      <c r="BD26" s="669"/>
      <c r="BE26" s="670"/>
      <c r="BF26" s="669"/>
      <c r="BG26" s="670"/>
      <c r="BH26" s="669"/>
      <c r="BI26" s="670"/>
      <c r="BJ26" s="669"/>
      <c r="BK26" s="670"/>
      <c r="BL26" s="669"/>
      <c r="BM26" s="670"/>
      <c r="BN26" s="669"/>
      <c r="BO26" s="670"/>
      <c r="BP26" s="669"/>
      <c r="BQ26" s="670"/>
      <c r="BR26" s="669"/>
      <c r="BS26" s="670"/>
      <c r="BT26" s="669"/>
      <c r="BU26" s="670"/>
      <c r="BV26" s="669"/>
      <c r="BW26" s="670"/>
      <c r="BX26" s="669"/>
      <c r="BY26" s="670"/>
      <c r="BZ26" s="669"/>
      <c r="CA26" s="670"/>
      <c r="CB26" s="669"/>
      <c r="CC26" s="670"/>
      <c r="CD26" s="669"/>
      <c r="CE26" s="670"/>
      <c r="CF26" s="669"/>
      <c r="CG26" s="670"/>
      <c r="CH26" s="669"/>
      <c r="CI26" s="670"/>
    </row>
    <row r="27" spans="1:87">
      <c r="A27" s="90"/>
      <c r="B27" s="665"/>
      <c r="C27" s="666"/>
      <c r="D27" s="665"/>
      <c r="E27" s="666"/>
      <c r="F27" s="665"/>
      <c r="G27" s="666"/>
      <c r="H27" s="665"/>
      <c r="I27" s="666"/>
      <c r="J27" s="665"/>
      <c r="K27" s="666"/>
      <c r="L27" s="665"/>
      <c r="M27" s="666"/>
      <c r="N27" s="665"/>
      <c r="O27" s="666"/>
      <c r="P27" s="665"/>
      <c r="Q27" s="666"/>
      <c r="R27" s="665"/>
      <c r="S27" s="666"/>
      <c r="T27" s="665"/>
      <c r="U27" s="666"/>
      <c r="V27" s="665"/>
      <c r="W27" s="666"/>
      <c r="X27" s="665"/>
      <c r="Y27" s="666"/>
      <c r="Z27" s="665"/>
      <c r="AA27" s="666"/>
      <c r="AB27" s="665"/>
      <c r="AC27" s="666"/>
      <c r="AD27" s="665"/>
      <c r="AE27" s="666"/>
      <c r="AF27" s="665"/>
      <c r="AG27" s="666"/>
      <c r="AH27" s="665"/>
      <c r="AI27" s="666"/>
      <c r="AJ27" s="665"/>
      <c r="AK27" s="666"/>
      <c r="AL27" s="665"/>
      <c r="AM27" s="666"/>
      <c r="AN27" s="665"/>
      <c r="AO27" s="666"/>
      <c r="AP27" s="665"/>
      <c r="AQ27" s="666"/>
      <c r="AR27" s="665"/>
      <c r="AS27" s="666"/>
      <c r="AT27" s="665"/>
      <c r="AU27" s="666"/>
      <c r="AV27" s="665"/>
      <c r="AW27" s="666"/>
      <c r="AX27" s="665"/>
      <c r="AY27" s="666"/>
      <c r="AZ27" s="665"/>
      <c r="BA27" s="666"/>
      <c r="BB27" s="665"/>
      <c r="BC27" s="666"/>
      <c r="BD27" s="665"/>
      <c r="BE27" s="666"/>
      <c r="BF27" s="665"/>
      <c r="BG27" s="666"/>
      <c r="BH27" s="665"/>
      <c r="BI27" s="666"/>
      <c r="BJ27" s="665"/>
      <c r="BK27" s="666"/>
      <c r="BL27" s="665"/>
      <c r="BM27" s="666"/>
      <c r="BN27" s="665"/>
      <c r="BO27" s="666"/>
      <c r="BP27" s="665"/>
      <c r="BQ27" s="666"/>
      <c r="BR27" s="665"/>
      <c r="BS27" s="666"/>
      <c r="BT27" s="665"/>
      <c r="BU27" s="666"/>
      <c r="BV27" s="665"/>
      <c r="BW27" s="666"/>
      <c r="BX27" s="665"/>
      <c r="BY27" s="666"/>
      <c r="BZ27" s="665"/>
      <c r="CA27" s="666"/>
      <c r="CB27" s="665"/>
      <c r="CC27" s="666"/>
      <c r="CD27" s="665"/>
      <c r="CE27" s="666"/>
      <c r="CF27" s="665"/>
      <c r="CG27" s="666"/>
      <c r="CH27" s="665"/>
      <c r="CI27" s="666"/>
    </row>
    <row r="28" spans="1:87">
      <c r="A28" s="90"/>
      <c r="B28" s="665"/>
      <c r="C28" s="666"/>
      <c r="D28" s="665"/>
      <c r="E28" s="666"/>
      <c r="F28" s="665"/>
      <c r="G28" s="666"/>
      <c r="H28" s="665"/>
      <c r="I28" s="666"/>
      <c r="J28" s="665"/>
      <c r="K28" s="666"/>
      <c r="L28" s="665"/>
      <c r="M28" s="666"/>
      <c r="N28" s="665"/>
      <c r="O28" s="666"/>
      <c r="P28" s="665"/>
      <c r="Q28" s="666"/>
      <c r="R28" s="665"/>
      <c r="S28" s="666"/>
      <c r="T28" s="665"/>
      <c r="U28" s="666"/>
      <c r="V28" s="665"/>
      <c r="W28" s="666"/>
      <c r="X28" s="665"/>
      <c r="Y28" s="666"/>
      <c r="Z28" s="665"/>
      <c r="AA28" s="666"/>
      <c r="AB28" s="665"/>
      <c r="AC28" s="666"/>
      <c r="AD28" s="665"/>
      <c r="AE28" s="666"/>
      <c r="AF28" s="665"/>
      <c r="AG28" s="666"/>
      <c r="AH28" s="665"/>
      <c r="AI28" s="666"/>
      <c r="AJ28" s="665"/>
      <c r="AK28" s="666"/>
      <c r="AL28" s="665"/>
      <c r="AM28" s="666"/>
      <c r="AN28" s="665"/>
      <c r="AO28" s="666"/>
      <c r="AP28" s="665"/>
      <c r="AQ28" s="666"/>
      <c r="AR28" s="665"/>
      <c r="AS28" s="666"/>
      <c r="AT28" s="665"/>
      <c r="AU28" s="666"/>
      <c r="AV28" s="665"/>
      <c r="AW28" s="666"/>
      <c r="AX28" s="665"/>
      <c r="AY28" s="666"/>
      <c r="AZ28" s="665"/>
      <c r="BA28" s="666"/>
      <c r="BB28" s="665"/>
      <c r="BC28" s="666"/>
      <c r="BD28" s="665"/>
      <c r="BE28" s="666"/>
      <c r="BF28" s="665"/>
      <c r="BG28" s="666"/>
      <c r="BH28" s="665"/>
      <c r="BI28" s="666"/>
      <c r="BJ28" s="665"/>
      <c r="BK28" s="666"/>
      <c r="BL28" s="665"/>
      <c r="BM28" s="666"/>
      <c r="BN28" s="665"/>
      <c r="BO28" s="666"/>
      <c r="BP28" s="665"/>
      <c r="BQ28" s="666"/>
      <c r="BR28" s="665"/>
      <c r="BS28" s="666"/>
      <c r="BT28" s="665"/>
      <c r="BU28" s="666"/>
      <c r="BV28" s="665"/>
      <c r="BW28" s="666"/>
      <c r="BX28" s="665"/>
      <c r="BY28" s="666"/>
      <c r="BZ28" s="665"/>
      <c r="CA28" s="666"/>
      <c r="CB28" s="665"/>
      <c r="CC28" s="666"/>
      <c r="CD28" s="665"/>
      <c r="CE28" s="666"/>
      <c r="CF28" s="665"/>
      <c r="CG28" s="666"/>
      <c r="CH28" s="665"/>
      <c r="CI28" s="666"/>
    </row>
    <row r="29" spans="1:87">
      <c r="A29" s="90"/>
      <c r="B29" s="665"/>
      <c r="C29" s="666"/>
      <c r="D29" s="665"/>
      <c r="E29" s="666"/>
      <c r="F29" s="665"/>
      <c r="G29" s="666"/>
      <c r="H29" s="665"/>
      <c r="I29" s="666"/>
      <c r="J29" s="665"/>
      <c r="K29" s="666"/>
      <c r="L29" s="665"/>
      <c r="M29" s="666"/>
      <c r="N29" s="665"/>
      <c r="O29" s="666"/>
      <c r="P29" s="665"/>
      <c r="Q29" s="666"/>
      <c r="R29" s="665"/>
      <c r="S29" s="666"/>
      <c r="T29" s="665"/>
      <c r="U29" s="666"/>
      <c r="V29" s="665"/>
      <c r="W29" s="666"/>
      <c r="X29" s="665"/>
      <c r="Y29" s="666"/>
      <c r="Z29" s="665"/>
      <c r="AA29" s="666"/>
      <c r="AB29" s="665"/>
      <c r="AC29" s="666"/>
      <c r="AD29" s="665"/>
      <c r="AE29" s="666"/>
      <c r="AF29" s="665"/>
      <c r="AG29" s="666"/>
      <c r="AH29" s="665"/>
      <c r="AI29" s="666"/>
      <c r="AJ29" s="665"/>
      <c r="AK29" s="666"/>
      <c r="AL29" s="665"/>
      <c r="AM29" s="666"/>
      <c r="AN29" s="665"/>
      <c r="AO29" s="666"/>
      <c r="AP29" s="665"/>
      <c r="AQ29" s="666"/>
      <c r="AR29" s="665"/>
      <c r="AS29" s="666"/>
      <c r="AT29" s="665"/>
      <c r="AU29" s="666"/>
      <c r="AV29" s="665"/>
      <c r="AW29" s="666"/>
      <c r="AX29" s="665"/>
      <c r="AY29" s="666"/>
      <c r="AZ29" s="665"/>
      <c r="BA29" s="666"/>
      <c r="BB29" s="665"/>
      <c r="BC29" s="666"/>
      <c r="BD29" s="665"/>
      <c r="BE29" s="666"/>
      <c r="BF29" s="665"/>
      <c r="BG29" s="666"/>
      <c r="BH29" s="665"/>
      <c r="BI29" s="666"/>
      <c r="BJ29" s="665"/>
      <c r="BK29" s="666"/>
      <c r="BL29" s="665"/>
      <c r="BM29" s="666"/>
      <c r="BN29" s="665"/>
      <c r="BO29" s="666"/>
      <c r="BP29" s="665"/>
      <c r="BQ29" s="666"/>
      <c r="BR29" s="665"/>
      <c r="BS29" s="666"/>
      <c r="BT29" s="665"/>
      <c r="BU29" s="666"/>
      <c r="BV29" s="665"/>
      <c r="BW29" s="666"/>
      <c r="BX29" s="665"/>
      <c r="BY29" s="666"/>
      <c r="BZ29" s="665"/>
      <c r="CA29" s="666"/>
      <c r="CB29" s="665"/>
      <c r="CC29" s="666"/>
      <c r="CD29" s="665"/>
      <c r="CE29" s="666"/>
      <c r="CF29" s="665"/>
      <c r="CG29" s="666"/>
      <c r="CH29" s="665"/>
      <c r="CI29" s="666"/>
    </row>
    <row r="30" spans="1:87">
      <c r="A30" s="90"/>
      <c r="B30" s="665"/>
      <c r="C30" s="666"/>
      <c r="D30" s="665"/>
      <c r="E30" s="666"/>
      <c r="F30" s="665"/>
      <c r="G30" s="666"/>
      <c r="H30" s="665"/>
      <c r="I30" s="666"/>
      <c r="J30" s="665"/>
      <c r="K30" s="666"/>
      <c r="L30" s="665"/>
      <c r="M30" s="666"/>
      <c r="N30" s="665"/>
      <c r="O30" s="666"/>
      <c r="P30" s="665"/>
      <c r="Q30" s="666"/>
      <c r="R30" s="665"/>
      <c r="S30" s="666"/>
      <c r="T30" s="665"/>
      <c r="U30" s="666"/>
      <c r="V30" s="665"/>
      <c r="W30" s="666"/>
      <c r="X30" s="665"/>
      <c r="Y30" s="666"/>
      <c r="Z30" s="665"/>
      <c r="AA30" s="666"/>
      <c r="AB30" s="665"/>
      <c r="AC30" s="666"/>
      <c r="AD30" s="665"/>
      <c r="AE30" s="666"/>
      <c r="AF30" s="665"/>
      <c r="AG30" s="666"/>
      <c r="AH30" s="665"/>
      <c r="AI30" s="666"/>
      <c r="AJ30" s="665"/>
      <c r="AK30" s="666"/>
      <c r="AL30" s="665"/>
      <c r="AM30" s="666"/>
      <c r="AN30" s="665"/>
      <c r="AO30" s="666"/>
      <c r="AP30" s="665"/>
      <c r="AQ30" s="666"/>
      <c r="AR30" s="665"/>
      <c r="AS30" s="666"/>
      <c r="AT30" s="665"/>
      <c r="AU30" s="666"/>
      <c r="AV30" s="665"/>
      <c r="AW30" s="666"/>
      <c r="AX30" s="665"/>
      <c r="AY30" s="666"/>
      <c r="AZ30" s="665"/>
      <c r="BA30" s="666"/>
      <c r="BB30" s="665"/>
      <c r="BC30" s="666"/>
      <c r="BD30" s="665"/>
      <c r="BE30" s="666"/>
      <c r="BF30" s="665"/>
      <c r="BG30" s="666"/>
      <c r="BH30" s="665"/>
      <c r="BI30" s="666"/>
      <c r="BJ30" s="665"/>
      <c r="BK30" s="666"/>
      <c r="BL30" s="665"/>
      <c r="BM30" s="666"/>
      <c r="BN30" s="665"/>
      <c r="BO30" s="666"/>
      <c r="BP30" s="665"/>
      <c r="BQ30" s="666"/>
      <c r="BR30" s="665"/>
      <c r="BS30" s="666"/>
      <c r="BT30" s="665"/>
      <c r="BU30" s="666"/>
      <c r="BV30" s="665"/>
      <c r="BW30" s="666"/>
      <c r="BX30" s="665"/>
      <c r="BY30" s="666"/>
      <c r="BZ30" s="665"/>
      <c r="CA30" s="666"/>
      <c r="CB30" s="665"/>
      <c r="CC30" s="666"/>
      <c r="CD30" s="665"/>
      <c r="CE30" s="666"/>
      <c r="CF30" s="665"/>
      <c r="CG30" s="666"/>
      <c r="CH30" s="665"/>
      <c r="CI30" s="666"/>
    </row>
    <row r="31" spans="1:87">
      <c r="A31" s="90"/>
      <c r="B31" s="665"/>
      <c r="C31" s="666"/>
      <c r="D31" s="665"/>
      <c r="E31" s="666"/>
      <c r="F31" s="665"/>
      <c r="G31" s="666"/>
      <c r="H31" s="665"/>
      <c r="I31" s="666"/>
      <c r="J31" s="665"/>
      <c r="K31" s="666"/>
      <c r="L31" s="665"/>
      <c r="M31" s="666"/>
      <c r="N31" s="665"/>
      <c r="O31" s="666"/>
      <c r="P31" s="665"/>
      <c r="Q31" s="666"/>
      <c r="R31" s="665"/>
      <c r="S31" s="666"/>
      <c r="T31" s="665"/>
      <c r="U31" s="666"/>
      <c r="V31" s="665"/>
      <c r="W31" s="666"/>
      <c r="X31" s="665"/>
      <c r="Y31" s="666"/>
      <c r="Z31" s="665"/>
      <c r="AA31" s="666"/>
      <c r="AB31" s="665"/>
      <c r="AC31" s="666"/>
      <c r="AD31" s="665"/>
      <c r="AE31" s="666"/>
      <c r="AF31" s="665"/>
      <c r="AG31" s="666"/>
      <c r="AH31" s="665"/>
      <c r="AI31" s="666"/>
      <c r="AJ31" s="665"/>
      <c r="AK31" s="666"/>
      <c r="AL31" s="665"/>
      <c r="AM31" s="666"/>
      <c r="AN31" s="665"/>
      <c r="AO31" s="666"/>
      <c r="AP31" s="665"/>
      <c r="AQ31" s="666"/>
      <c r="AR31" s="665"/>
      <c r="AS31" s="666"/>
      <c r="AT31" s="665"/>
      <c r="AU31" s="666"/>
      <c r="AV31" s="665"/>
      <c r="AW31" s="666"/>
      <c r="AX31" s="665"/>
      <c r="AY31" s="666"/>
      <c r="AZ31" s="665"/>
      <c r="BA31" s="666"/>
      <c r="BB31" s="665"/>
      <c r="BC31" s="666"/>
      <c r="BD31" s="665"/>
      <c r="BE31" s="666"/>
      <c r="BF31" s="665"/>
      <c r="BG31" s="666"/>
      <c r="BH31" s="665"/>
      <c r="BI31" s="666"/>
      <c r="BJ31" s="665"/>
      <c r="BK31" s="666"/>
      <c r="BL31" s="665"/>
      <c r="BM31" s="666"/>
      <c r="BN31" s="665"/>
      <c r="BO31" s="666"/>
      <c r="BP31" s="665"/>
      <c r="BQ31" s="666"/>
      <c r="BR31" s="665"/>
      <c r="BS31" s="666"/>
      <c r="BT31" s="665"/>
      <c r="BU31" s="666"/>
      <c r="BV31" s="665"/>
      <c r="BW31" s="666"/>
      <c r="BX31" s="665"/>
      <c r="BY31" s="666"/>
      <c r="BZ31" s="665"/>
      <c r="CA31" s="666"/>
      <c r="CB31" s="665"/>
      <c r="CC31" s="666"/>
      <c r="CD31" s="665"/>
      <c r="CE31" s="666"/>
      <c r="CF31" s="665"/>
      <c r="CG31" s="666"/>
      <c r="CH31" s="665"/>
      <c r="CI31" s="666"/>
    </row>
    <row r="32" spans="1:87">
      <c r="A32" s="90"/>
      <c r="B32" s="665"/>
      <c r="C32" s="666"/>
      <c r="D32" s="665"/>
      <c r="E32" s="666"/>
      <c r="F32" s="665"/>
      <c r="G32" s="666"/>
      <c r="H32" s="665"/>
      <c r="I32" s="666"/>
      <c r="J32" s="665"/>
      <c r="K32" s="666"/>
      <c r="L32" s="665"/>
      <c r="M32" s="666"/>
      <c r="N32" s="665"/>
      <c r="O32" s="666"/>
      <c r="P32" s="665"/>
      <c r="Q32" s="666"/>
      <c r="R32" s="665"/>
      <c r="S32" s="666"/>
      <c r="T32" s="665"/>
      <c r="U32" s="666"/>
      <c r="V32" s="665"/>
      <c r="W32" s="666"/>
      <c r="X32" s="665"/>
      <c r="Y32" s="666"/>
      <c r="Z32" s="665"/>
      <c r="AA32" s="666"/>
      <c r="AB32" s="665"/>
      <c r="AC32" s="666"/>
      <c r="AD32" s="665"/>
      <c r="AE32" s="666"/>
      <c r="AF32" s="665"/>
      <c r="AG32" s="666"/>
      <c r="AH32" s="665"/>
      <c r="AI32" s="666"/>
      <c r="AJ32" s="665"/>
      <c r="AK32" s="666"/>
      <c r="AL32" s="665"/>
      <c r="AM32" s="666"/>
      <c r="AN32" s="665"/>
      <c r="AO32" s="666"/>
      <c r="AP32" s="665"/>
      <c r="AQ32" s="666"/>
      <c r="AR32" s="665"/>
      <c r="AS32" s="666"/>
      <c r="AT32" s="665"/>
      <c r="AU32" s="666"/>
      <c r="AV32" s="665"/>
      <c r="AW32" s="666"/>
      <c r="AX32" s="665"/>
      <c r="AY32" s="666"/>
      <c r="AZ32" s="665"/>
      <c r="BA32" s="666"/>
      <c r="BB32" s="665"/>
      <c r="BC32" s="666"/>
      <c r="BD32" s="665"/>
      <c r="BE32" s="666"/>
      <c r="BF32" s="665"/>
      <c r="BG32" s="666"/>
      <c r="BH32" s="665"/>
      <c r="BI32" s="666"/>
      <c r="BJ32" s="665"/>
      <c r="BK32" s="666"/>
      <c r="BL32" s="665"/>
      <c r="BM32" s="666"/>
      <c r="BN32" s="665"/>
      <c r="BO32" s="666"/>
      <c r="BP32" s="665"/>
      <c r="BQ32" s="666"/>
      <c r="BR32" s="665"/>
      <c r="BS32" s="666"/>
      <c r="BT32" s="665"/>
      <c r="BU32" s="666"/>
      <c r="BV32" s="665"/>
      <c r="BW32" s="666"/>
      <c r="BX32" s="665"/>
      <c r="BY32" s="666"/>
      <c r="BZ32" s="665"/>
      <c r="CA32" s="666"/>
      <c r="CB32" s="665"/>
      <c r="CC32" s="666"/>
      <c r="CD32" s="665"/>
      <c r="CE32" s="666"/>
      <c r="CF32" s="665"/>
      <c r="CG32" s="666"/>
      <c r="CH32" s="665"/>
      <c r="CI32" s="666"/>
    </row>
    <row r="33" spans="1:87">
      <c r="A33" s="90"/>
      <c r="B33" s="665"/>
      <c r="C33" s="666"/>
      <c r="D33" s="665"/>
      <c r="E33" s="666"/>
      <c r="F33" s="665"/>
      <c r="G33" s="666"/>
      <c r="H33" s="665"/>
      <c r="I33" s="666"/>
      <c r="J33" s="665"/>
      <c r="K33" s="666"/>
      <c r="L33" s="665"/>
      <c r="M33" s="666"/>
      <c r="N33" s="665"/>
      <c r="O33" s="666"/>
      <c r="P33" s="665"/>
      <c r="Q33" s="666"/>
      <c r="R33" s="665"/>
      <c r="S33" s="666"/>
      <c r="T33" s="665"/>
      <c r="U33" s="666"/>
      <c r="V33" s="665"/>
      <c r="W33" s="666"/>
      <c r="X33" s="665"/>
      <c r="Y33" s="666"/>
      <c r="Z33" s="665"/>
      <c r="AA33" s="666"/>
      <c r="AB33" s="665"/>
      <c r="AC33" s="666"/>
      <c r="AD33" s="665"/>
      <c r="AE33" s="666"/>
      <c r="AF33" s="665"/>
      <c r="AG33" s="666"/>
      <c r="AH33" s="665"/>
      <c r="AI33" s="666"/>
      <c r="AJ33" s="665"/>
      <c r="AK33" s="666"/>
      <c r="AL33" s="665"/>
      <c r="AM33" s="666"/>
      <c r="AN33" s="665"/>
      <c r="AO33" s="666"/>
      <c r="AP33" s="665"/>
      <c r="AQ33" s="666"/>
      <c r="AR33" s="665"/>
      <c r="AS33" s="666"/>
      <c r="AT33" s="665"/>
      <c r="AU33" s="666"/>
      <c r="AV33" s="665"/>
      <c r="AW33" s="666"/>
      <c r="AX33" s="665"/>
      <c r="AY33" s="666"/>
      <c r="AZ33" s="665"/>
      <c r="BA33" s="666"/>
      <c r="BB33" s="665"/>
      <c r="BC33" s="666"/>
      <c r="BD33" s="665"/>
      <c r="BE33" s="666"/>
      <c r="BF33" s="665"/>
      <c r="BG33" s="666"/>
      <c r="BH33" s="665"/>
      <c r="BI33" s="666"/>
      <c r="BJ33" s="665"/>
      <c r="BK33" s="666"/>
      <c r="BL33" s="665"/>
      <c r="BM33" s="666"/>
      <c r="BN33" s="665"/>
      <c r="BO33" s="666"/>
      <c r="BP33" s="665"/>
      <c r="BQ33" s="666"/>
      <c r="BR33" s="665"/>
      <c r="BS33" s="666"/>
      <c r="BT33" s="665"/>
      <c r="BU33" s="666"/>
      <c r="BV33" s="665"/>
      <c r="BW33" s="666"/>
      <c r="BX33" s="665"/>
      <c r="BY33" s="666"/>
      <c r="BZ33" s="665"/>
      <c r="CA33" s="666"/>
      <c r="CB33" s="665"/>
      <c r="CC33" s="666"/>
      <c r="CD33" s="665"/>
      <c r="CE33" s="666"/>
      <c r="CF33" s="665"/>
      <c r="CG33" s="666"/>
      <c r="CH33" s="665"/>
      <c r="CI33" s="666"/>
    </row>
    <row r="34" spans="1:87">
      <c r="A34" s="90"/>
      <c r="B34" s="665"/>
      <c r="C34" s="666"/>
      <c r="D34" s="665"/>
      <c r="E34" s="666"/>
      <c r="F34" s="665"/>
      <c r="G34" s="666"/>
      <c r="H34" s="665"/>
      <c r="I34" s="666"/>
      <c r="J34" s="665"/>
      <c r="K34" s="666"/>
      <c r="L34" s="665"/>
      <c r="M34" s="666"/>
      <c r="N34" s="665"/>
      <c r="O34" s="666"/>
      <c r="P34" s="665"/>
      <c r="Q34" s="666"/>
      <c r="R34" s="665"/>
      <c r="S34" s="666"/>
      <c r="T34" s="665"/>
      <c r="U34" s="666"/>
      <c r="V34" s="665"/>
      <c r="W34" s="666"/>
      <c r="X34" s="665"/>
      <c r="Y34" s="666"/>
      <c r="Z34" s="665"/>
      <c r="AA34" s="666"/>
      <c r="AB34" s="665"/>
      <c r="AC34" s="666"/>
      <c r="AD34" s="665"/>
      <c r="AE34" s="666"/>
      <c r="AF34" s="665"/>
      <c r="AG34" s="666"/>
      <c r="AH34" s="665"/>
      <c r="AI34" s="666"/>
      <c r="AJ34" s="665"/>
      <c r="AK34" s="666"/>
      <c r="AL34" s="665"/>
      <c r="AM34" s="666"/>
      <c r="AN34" s="665"/>
      <c r="AO34" s="666"/>
      <c r="AP34" s="665"/>
      <c r="AQ34" s="666"/>
      <c r="AR34" s="665"/>
      <c r="AS34" s="666"/>
      <c r="AT34" s="665"/>
      <c r="AU34" s="666"/>
      <c r="AV34" s="665"/>
      <c r="AW34" s="666"/>
      <c r="AX34" s="665"/>
      <c r="AY34" s="666"/>
      <c r="AZ34" s="665"/>
      <c r="BA34" s="666"/>
      <c r="BB34" s="665"/>
      <c r="BC34" s="666"/>
      <c r="BD34" s="665"/>
      <c r="BE34" s="666"/>
      <c r="BF34" s="665"/>
      <c r="BG34" s="666"/>
      <c r="BH34" s="665"/>
      <c r="BI34" s="666"/>
      <c r="BJ34" s="665"/>
      <c r="BK34" s="666"/>
      <c r="BL34" s="665"/>
      <c r="BM34" s="666"/>
      <c r="BN34" s="665"/>
      <c r="BO34" s="666"/>
      <c r="BP34" s="665"/>
      <c r="BQ34" s="666"/>
      <c r="BR34" s="665"/>
      <c r="BS34" s="666"/>
      <c r="BT34" s="665"/>
      <c r="BU34" s="666"/>
      <c r="BV34" s="665"/>
      <c r="BW34" s="666"/>
      <c r="BX34" s="665"/>
      <c r="BY34" s="666"/>
      <c r="BZ34" s="665"/>
      <c r="CA34" s="666"/>
      <c r="CB34" s="665"/>
      <c r="CC34" s="666"/>
      <c r="CD34" s="665"/>
      <c r="CE34" s="666"/>
      <c r="CF34" s="665"/>
      <c r="CG34" s="666"/>
      <c r="CH34" s="665"/>
      <c r="CI34" s="666"/>
    </row>
    <row r="35" spans="1:87" ht="13.5" thickBot="1">
      <c r="A35" s="90"/>
      <c r="B35" s="667"/>
      <c r="C35" s="668"/>
      <c r="D35" s="667"/>
      <c r="E35" s="668"/>
      <c r="F35" s="667"/>
      <c r="G35" s="668"/>
      <c r="H35" s="667"/>
      <c r="I35" s="668"/>
      <c r="J35" s="667"/>
      <c r="K35" s="668"/>
      <c r="L35" s="667"/>
      <c r="M35" s="668"/>
      <c r="N35" s="667"/>
      <c r="O35" s="668"/>
      <c r="P35" s="667"/>
      <c r="Q35" s="668"/>
      <c r="R35" s="667"/>
      <c r="S35" s="668"/>
      <c r="T35" s="667"/>
      <c r="U35" s="668"/>
      <c r="V35" s="667"/>
      <c r="W35" s="668"/>
      <c r="X35" s="667"/>
      <c r="Y35" s="668"/>
      <c r="Z35" s="667"/>
      <c r="AA35" s="668"/>
      <c r="AB35" s="667"/>
      <c r="AC35" s="668"/>
      <c r="AD35" s="667"/>
      <c r="AE35" s="668"/>
      <c r="AF35" s="667"/>
      <c r="AG35" s="668"/>
      <c r="AH35" s="667"/>
      <c r="AI35" s="668"/>
      <c r="AJ35" s="667"/>
      <c r="AK35" s="668"/>
      <c r="AL35" s="667"/>
      <c r="AM35" s="668"/>
      <c r="AN35" s="667"/>
      <c r="AO35" s="668"/>
      <c r="AP35" s="667"/>
      <c r="AQ35" s="668"/>
      <c r="AR35" s="667"/>
      <c r="AS35" s="668"/>
      <c r="AT35" s="667"/>
      <c r="AU35" s="668"/>
      <c r="AV35" s="667"/>
      <c r="AW35" s="668"/>
      <c r="AX35" s="667"/>
      <c r="AY35" s="668"/>
      <c r="AZ35" s="667"/>
      <c r="BA35" s="668"/>
      <c r="BB35" s="667"/>
      <c r="BC35" s="668"/>
      <c r="BD35" s="667"/>
      <c r="BE35" s="668"/>
      <c r="BF35" s="667"/>
      <c r="BG35" s="668"/>
      <c r="BH35" s="667"/>
      <c r="BI35" s="668"/>
      <c r="BJ35" s="667"/>
      <c r="BK35" s="668"/>
      <c r="BL35" s="667"/>
      <c r="BM35" s="668"/>
      <c r="BN35" s="667"/>
      <c r="BO35" s="668"/>
      <c r="BP35" s="667"/>
      <c r="BQ35" s="668"/>
      <c r="BR35" s="667"/>
      <c r="BS35" s="668"/>
      <c r="BT35" s="667"/>
      <c r="BU35" s="668"/>
      <c r="BV35" s="667"/>
      <c r="BW35" s="668"/>
      <c r="BX35" s="667"/>
      <c r="BY35" s="668"/>
      <c r="BZ35" s="667"/>
      <c r="CA35" s="668"/>
      <c r="CB35" s="667"/>
      <c r="CC35" s="668"/>
      <c r="CD35" s="667"/>
      <c r="CE35" s="668"/>
      <c r="CF35" s="667"/>
      <c r="CG35" s="668"/>
      <c r="CH35" s="667"/>
      <c r="CI35" s="668"/>
    </row>
    <row r="36" spans="1:87">
      <c r="A36" s="90"/>
      <c r="B36" s="669"/>
      <c r="C36" s="670"/>
      <c r="D36" s="669"/>
      <c r="E36" s="670"/>
      <c r="F36" s="669"/>
      <c r="G36" s="670"/>
      <c r="H36" s="669"/>
      <c r="I36" s="670"/>
      <c r="J36" s="669"/>
      <c r="K36" s="670"/>
      <c r="L36" s="669"/>
      <c r="M36" s="670"/>
      <c r="N36" s="669"/>
      <c r="O36" s="670"/>
      <c r="P36" s="669"/>
      <c r="Q36" s="670"/>
      <c r="R36" s="669"/>
      <c r="S36" s="670"/>
      <c r="T36" s="669"/>
      <c r="U36" s="670"/>
      <c r="V36" s="669"/>
      <c r="W36" s="670"/>
      <c r="X36" s="669"/>
      <c r="Y36" s="670"/>
      <c r="Z36" s="669"/>
      <c r="AA36" s="670"/>
      <c r="AB36" s="669"/>
      <c r="AC36" s="670"/>
      <c r="AD36" s="669"/>
      <c r="AE36" s="670"/>
      <c r="AF36" s="669"/>
      <c r="AG36" s="670"/>
      <c r="AH36" s="669"/>
      <c r="AI36" s="670"/>
      <c r="AJ36" s="669"/>
      <c r="AK36" s="670"/>
      <c r="AL36" s="669"/>
      <c r="AM36" s="670"/>
      <c r="AN36" s="669"/>
      <c r="AO36" s="670"/>
      <c r="AP36" s="669"/>
      <c r="AQ36" s="670"/>
      <c r="AR36" s="669"/>
      <c r="AS36" s="670"/>
      <c r="AT36" s="669"/>
      <c r="AU36" s="670"/>
      <c r="AV36" s="669"/>
      <c r="AW36" s="670"/>
      <c r="AX36" s="669"/>
      <c r="AY36" s="670"/>
      <c r="AZ36" s="669"/>
      <c r="BA36" s="670"/>
      <c r="BB36" s="669"/>
      <c r="BC36" s="670"/>
      <c r="BD36" s="669"/>
      <c r="BE36" s="670"/>
      <c r="BF36" s="669"/>
      <c r="BG36" s="670"/>
      <c r="BH36" s="669"/>
      <c r="BI36" s="670"/>
      <c r="BJ36" s="669"/>
      <c r="BK36" s="670"/>
      <c r="BL36" s="669"/>
      <c r="BM36" s="670"/>
      <c r="BN36" s="669"/>
      <c r="BO36" s="670"/>
      <c r="BP36" s="669"/>
      <c r="BQ36" s="670"/>
      <c r="BR36" s="669"/>
      <c r="BS36" s="670"/>
      <c r="BT36" s="669"/>
      <c r="BU36" s="670"/>
      <c r="BV36" s="669"/>
      <c r="BW36" s="670"/>
      <c r="BX36" s="669"/>
      <c r="BY36" s="670"/>
      <c r="BZ36" s="669"/>
      <c r="CA36" s="670"/>
      <c r="CB36" s="669"/>
      <c r="CC36" s="670"/>
      <c r="CD36" s="669"/>
      <c r="CE36" s="670"/>
      <c r="CF36" s="669"/>
      <c r="CG36" s="670"/>
      <c r="CH36" s="669"/>
      <c r="CI36" s="670"/>
    </row>
    <row r="37" spans="1:87">
      <c r="A37" s="90"/>
      <c r="B37" s="665"/>
      <c r="C37" s="666"/>
      <c r="D37" s="665"/>
      <c r="E37" s="666"/>
      <c r="F37" s="665"/>
      <c r="G37" s="666"/>
      <c r="H37" s="665"/>
      <c r="I37" s="666"/>
      <c r="J37" s="665"/>
      <c r="K37" s="666"/>
      <c r="L37" s="665"/>
      <c r="M37" s="666"/>
      <c r="N37" s="665"/>
      <c r="O37" s="666"/>
      <c r="P37" s="665"/>
      <c r="Q37" s="666"/>
      <c r="R37" s="665"/>
      <c r="S37" s="666"/>
      <c r="T37" s="665"/>
      <c r="U37" s="666"/>
      <c r="V37" s="665"/>
      <c r="W37" s="666"/>
      <c r="X37" s="665"/>
      <c r="Y37" s="666"/>
      <c r="Z37" s="665"/>
      <c r="AA37" s="666"/>
      <c r="AB37" s="665"/>
      <c r="AC37" s="666"/>
      <c r="AD37" s="665"/>
      <c r="AE37" s="666"/>
      <c r="AF37" s="665"/>
      <c r="AG37" s="666"/>
      <c r="AH37" s="665"/>
      <c r="AI37" s="666"/>
      <c r="AJ37" s="665"/>
      <c r="AK37" s="666"/>
      <c r="AL37" s="665"/>
      <c r="AM37" s="666"/>
      <c r="AN37" s="665"/>
      <c r="AO37" s="666"/>
      <c r="AP37" s="665"/>
      <c r="AQ37" s="666"/>
      <c r="AR37" s="665"/>
      <c r="AS37" s="666"/>
      <c r="AT37" s="665"/>
      <c r="AU37" s="666"/>
      <c r="AV37" s="665"/>
      <c r="AW37" s="666"/>
      <c r="AX37" s="665"/>
      <c r="AY37" s="666"/>
      <c r="AZ37" s="665"/>
      <c r="BA37" s="666"/>
      <c r="BB37" s="665"/>
      <c r="BC37" s="666"/>
      <c r="BD37" s="665"/>
      <c r="BE37" s="666"/>
      <c r="BF37" s="665"/>
      <c r="BG37" s="666"/>
      <c r="BH37" s="665"/>
      <c r="BI37" s="666"/>
      <c r="BJ37" s="665"/>
      <c r="BK37" s="666"/>
      <c r="BL37" s="665"/>
      <c r="BM37" s="666"/>
      <c r="BN37" s="665"/>
      <c r="BO37" s="666"/>
      <c r="BP37" s="665"/>
      <c r="BQ37" s="666"/>
      <c r="BR37" s="665"/>
      <c r="BS37" s="666"/>
      <c r="BT37" s="665"/>
      <c r="BU37" s="666"/>
      <c r="BV37" s="665"/>
      <c r="BW37" s="666"/>
      <c r="BX37" s="665"/>
      <c r="BY37" s="666"/>
      <c r="BZ37" s="665"/>
      <c r="CA37" s="666"/>
      <c r="CB37" s="665"/>
      <c r="CC37" s="666"/>
      <c r="CD37" s="665"/>
      <c r="CE37" s="666"/>
      <c r="CF37" s="665"/>
      <c r="CG37" s="666"/>
      <c r="CH37" s="665"/>
      <c r="CI37" s="666"/>
    </row>
    <row r="38" spans="1:87">
      <c r="A38" s="90"/>
      <c r="B38" s="665"/>
      <c r="C38" s="666"/>
      <c r="D38" s="665"/>
      <c r="E38" s="666"/>
      <c r="F38" s="665"/>
      <c r="G38" s="666"/>
      <c r="H38" s="665"/>
      <c r="I38" s="666"/>
      <c r="J38" s="665"/>
      <c r="K38" s="666"/>
      <c r="L38" s="665"/>
      <c r="M38" s="666"/>
      <c r="N38" s="665"/>
      <c r="O38" s="666"/>
      <c r="P38" s="665"/>
      <c r="Q38" s="666"/>
      <c r="R38" s="665"/>
      <c r="S38" s="666"/>
      <c r="T38" s="665"/>
      <c r="U38" s="666"/>
      <c r="V38" s="665"/>
      <c r="W38" s="666"/>
      <c r="X38" s="665"/>
      <c r="Y38" s="666"/>
      <c r="Z38" s="665"/>
      <c r="AA38" s="666"/>
      <c r="AB38" s="665"/>
      <c r="AC38" s="666"/>
      <c r="AD38" s="665"/>
      <c r="AE38" s="666"/>
      <c r="AF38" s="665"/>
      <c r="AG38" s="666"/>
      <c r="AH38" s="665"/>
      <c r="AI38" s="666"/>
      <c r="AJ38" s="665"/>
      <c r="AK38" s="666"/>
      <c r="AL38" s="665"/>
      <c r="AM38" s="666"/>
      <c r="AN38" s="665"/>
      <c r="AO38" s="666"/>
      <c r="AP38" s="665"/>
      <c r="AQ38" s="666"/>
      <c r="AR38" s="665"/>
      <c r="AS38" s="666"/>
      <c r="AT38" s="665"/>
      <c r="AU38" s="666"/>
      <c r="AV38" s="665"/>
      <c r="AW38" s="666"/>
      <c r="AX38" s="665"/>
      <c r="AY38" s="666"/>
      <c r="AZ38" s="665"/>
      <c r="BA38" s="666"/>
      <c r="BB38" s="665"/>
      <c r="BC38" s="666"/>
      <c r="BD38" s="665"/>
      <c r="BE38" s="666"/>
      <c r="BF38" s="665"/>
      <c r="BG38" s="666"/>
      <c r="BH38" s="665"/>
      <c r="BI38" s="666"/>
      <c r="BJ38" s="665"/>
      <c r="BK38" s="666"/>
      <c r="BL38" s="665"/>
      <c r="BM38" s="666"/>
      <c r="BN38" s="665"/>
      <c r="BO38" s="666"/>
      <c r="BP38" s="665"/>
      <c r="BQ38" s="666"/>
      <c r="BR38" s="665"/>
      <c r="BS38" s="666"/>
      <c r="BT38" s="665"/>
      <c r="BU38" s="666"/>
      <c r="BV38" s="665"/>
      <c r="BW38" s="666"/>
      <c r="BX38" s="665"/>
      <c r="BY38" s="666"/>
      <c r="BZ38" s="665"/>
      <c r="CA38" s="666"/>
      <c r="CB38" s="665"/>
      <c r="CC38" s="666"/>
      <c r="CD38" s="665"/>
      <c r="CE38" s="666"/>
      <c r="CF38" s="665"/>
      <c r="CG38" s="666"/>
      <c r="CH38" s="665"/>
      <c r="CI38" s="666"/>
    </row>
    <row r="39" spans="1:87">
      <c r="A39" s="90"/>
      <c r="B39" s="665"/>
      <c r="C39" s="666"/>
      <c r="D39" s="665"/>
      <c r="E39" s="666"/>
      <c r="F39" s="665"/>
      <c r="G39" s="666"/>
      <c r="H39" s="665"/>
      <c r="I39" s="666"/>
      <c r="J39" s="665"/>
      <c r="K39" s="666"/>
      <c r="L39" s="665"/>
      <c r="M39" s="666"/>
      <c r="N39" s="665"/>
      <c r="O39" s="666"/>
      <c r="P39" s="665"/>
      <c r="Q39" s="666"/>
      <c r="R39" s="665"/>
      <c r="S39" s="666"/>
      <c r="T39" s="665"/>
      <c r="U39" s="666"/>
      <c r="V39" s="665"/>
      <c r="W39" s="666"/>
      <c r="X39" s="665"/>
      <c r="Y39" s="666"/>
      <c r="Z39" s="665"/>
      <c r="AA39" s="666"/>
      <c r="AB39" s="665"/>
      <c r="AC39" s="666"/>
      <c r="AD39" s="665"/>
      <c r="AE39" s="666"/>
      <c r="AF39" s="665"/>
      <c r="AG39" s="666"/>
      <c r="AH39" s="665"/>
      <c r="AI39" s="666"/>
      <c r="AJ39" s="665"/>
      <c r="AK39" s="666"/>
      <c r="AL39" s="665"/>
      <c r="AM39" s="666"/>
      <c r="AN39" s="665"/>
      <c r="AO39" s="666"/>
      <c r="AP39" s="665"/>
      <c r="AQ39" s="666"/>
      <c r="AR39" s="665"/>
      <c r="AS39" s="666"/>
      <c r="AT39" s="665"/>
      <c r="AU39" s="666"/>
      <c r="AV39" s="665"/>
      <c r="AW39" s="666"/>
      <c r="AX39" s="665"/>
      <c r="AY39" s="666"/>
      <c r="AZ39" s="665"/>
      <c r="BA39" s="666"/>
      <c r="BB39" s="665"/>
      <c r="BC39" s="666"/>
      <c r="BD39" s="665"/>
      <c r="BE39" s="666"/>
      <c r="BF39" s="665"/>
      <c r="BG39" s="666"/>
      <c r="BH39" s="665"/>
      <c r="BI39" s="666"/>
      <c r="BJ39" s="665"/>
      <c r="BK39" s="666"/>
      <c r="BL39" s="665"/>
      <c r="BM39" s="666"/>
      <c r="BN39" s="665"/>
      <c r="BO39" s="666"/>
      <c r="BP39" s="665"/>
      <c r="BQ39" s="666"/>
      <c r="BR39" s="665"/>
      <c r="BS39" s="666"/>
      <c r="BT39" s="665"/>
      <c r="BU39" s="666"/>
      <c r="BV39" s="665"/>
      <c r="BW39" s="666"/>
      <c r="BX39" s="665"/>
      <c r="BY39" s="666"/>
      <c r="BZ39" s="665"/>
      <c r="CA39" s="666"/>
      <c r="CB39" s="665"/>
      <c r="CC39" s="666"/>
      <c r="CD39" s="665"/>
      <c r="CE39" s="666"/>
      <c r="CF39" s="665"/>
      <c r="CG39" s="666"/>
      <c r="CH39" s="665"/>
      <c r="CI39" s="666"/>
    </row>
    <row r="40" spans="1:87">
      <c r="A40" s="90"/>
      <c r="B40" s="665"/>
      <c r="C40" s="666"/>
      <c r="D40" s="665"/>
      <c r="E40" s="666"/>
      <c r="F40" s="665"/>
      <c r="G40" s="666"/>
      <c r="H40" s="665"/>
      <c r="I40" s="666"/>
      <c r="J40" s="665"/>
      <c r="K40" s="666"/>
      <c r="L40" s="665"/>
      <c r="M40" s="666"/>
      <c r="N40" s="665"/>
      <c r="O40" s="666"/>
      <c r="P40" s="665"/>
      <c r="Q40" s="666"/>
      <c r="R40" s="665"/>
      <c r="S40" s="666"/>
      <c r="T40" s="665"/>
      <c r="U40" s="666"/>
      <c r="V40" s="665"/>
      <c r="W40" s="666"/>
      <c r="X40" s="665"/>
      <c r="Y40" s="666"/>
      <c r="Z40" s="665"/>
      <c r="AA40" s="666"/>
      <c r="AB40" s="665"/>
      <c r="AC40" s="666"/>
      <c r="AD40" s="665"/>
      <c r="AE40" s="666"/>
      <c r="AF40" s="665"/>
      <c r="AG40" s="666"/>
      <c r="AH40" s="665"/>
      <c r="AI40" s="666"/>
      <c r="AJ40" s="665"/>
      <c r="AK40" s="666"/>
      <c r="AL40" s="665"/>
      <c r="AM40" s="666"/>
      <c r="AN40" s="665"/>
      <c r="AO40" s="666"/>
      <c r="AP40" s="665"/>
      <c r="AQ40" s="666"/>
      <c r="AR40" s="665"/>
      <c r="AS40" s="666"/>
      <c r="AT40" s="665"/>
      <c r="AU40" s="666"/>
      <c r="AV40" s="665"/>
      <c r="AW40" s="666"/>
      <c r="AX40" s="665"/>
      <c r="AY40" s="666"/>
      <c r="AZ40" s="665"/>
      <c r="BA40" s="666"/>
      <c r="BB40" s="665"/>
      <c r="BC40" s="666"/>
      <c r="BD40" s="665"/>
      <c r="BE40" s="666"/>
      <c r="BF40" s="665"/>
      <c r="BG40" s="666"/>
      <c r="BH40" s="665"/>
      <c r="BI40" s="666"/>
      <c r="BJ40" s="665"/>
      <c r="BK40" s="666"/>
      <c r="BL40" s="665"/>
      <c r="BM40" s="666"/>
      <c r="BN40" s="665"/>
      <c r="BO40" s="666"/>
      <c r="BP40" s="665"/>
      <c r="BQ40" s="666"/>
      <c r="BR40" s="665"/>
      <c r="BS40" s="666"/>
      <c r="BT40" s="665"/>
      <c r="BU40" s="666"/>
      <c r="BV40" s="665"/>
      <c r="BW40" s="666"/>
      <c r="BX40" s="665"/>
      <c r="BY40" s="666"/>
      <c r="BZ40" s="665"/>
      <c r="CA40" s="666"/>
      <c r="CB40" s="665"/>
      <c r="CC40" s="666"/>
      <c r="CD40" s="665"/>
      <c r="CE40" s="666"/>
      <c r="CF40" s="665"/>
      <c r="CG40" s="666"/>
      <c r="CH40" s="665"/>
      <c r="CI40" s="666"/>
    </row>
    <row r="41" spans="1:87">
      <c r="A41" s="90"/>
      <c r="B41" s="665"/>
      <c r="C41" s="666"/>
      <c r="D41" s="665"/>
      <c r="E41" s="666"/>
      <c r="F41" s="665"/>
      <c r="G41" s="666"/>
      <c r="H41" s="665"/>
      <c r="I41" s="666"/>
      <c r="J41" s="665"/>
      <c r="K41" s="666"/>
      <c r="L41" s="665"/>
      <c r="M41" s="666"/>
      <c r="N41" s="665"/>
      <c r="O41" s="666"/>
      <c r="P41" s="665"/>
      <c r="Q41" s="666"/>
      <c r="R41" s="665"/>
      <c r="S41" s="666"/>
      <c r="T41" s="665"/>
      <c r="U41" s="666"/>
      <c r="V41" s="665"/>
      <c r="W41" s="666"/>
      <c r="X41" s="665"/>
      <c r="Y41" s="666"/>
      <c r="Z41" s="665"/>
      <c r="AA41" s="666"/>
      <c r="AB41" s="665"/>
      <c r="AC41" s="666"/>
      <c r="AD41" s="665"/>
      <c r="AE41" s="666"/>
      <c r="AF41" s="665"/>
      <c r="AG41" s="666"/>
      <c r="AH41" s="665"/>
      <c r="AI41" s="666"/>
      <c r="AJ41" s="665"/>
      <c r="AK41" s="666"/>
      <c r="AL41" s="665"/>
      <c r="AM41" s="666"/>
      <c r="AN41" s="665"/>
      <c r="AO41" s="666"/>
      <c r="AP41" s="665"/>
      <c r="AQ41" s="666"/>
      <c r="AR41" s="665"/>
      <c r="AS41" s="666"/>
      <c r="AT41" s="665"/>
      <c r="AU41" s="666"/>
      <c r="AV41" s="665"/>
      <c r="AW41" s="666"/>
      <c r="AX41" s="665"/>
      <c r="AY41" s="666"/>
      <c r="AZ41" s="665"/>
      <c r="BA41" s="666"/>
      <c r="BB41" s="665"/>
      <c r="BC41" s="666"/>
      <c r="BD41" s="665"/>
      <c r="BE41" s="666"/>
      <c r="BF41" s="665"/>
      <c r="BG41" s="666"/>
      <c r="BH41" s="665"/>
      <c r="BI41" s="666"/>
      <c r="BJ41" s="665"/>
      <c r="BK41" s="666"/>
      <c r="BL41" s="665"/>
      <c r="BM41" s="666"/>
      <c r="BN41" s="665"/>
      <c r="BO41" s="666"/>
      <c r="BP41" s="665"/>
      <c r="BQ41" s="666"/>
      <c r="BR41" s="665"/>
      <c r="BS41" s="666"/>
      <c r="BT41" s="665"/>
      <c r="BU41" s="666"/>
      <c r="BV41" s="665"/>
      <c r="BW41" s="666"/>
      <c r="BX41" s="665"/>
      <c r="BY41" s="666"/>
      <c r="BZ41" s="665"/>
      <c r="CA41" s="666"/>
      <c r="CB41" s="665"/>
      <c r="CC41" s="666"/>
      <c r="CD41" s="665"/>
      <c r="CE41" s="666"/>
      <c r="CF41" s="665"/>
      <c r="CG41" s="666"/>
      <c r="CH41" s="665"/>
      <c r="CI41" s="666"/>
    </row>
    <row r="42" spans="1:87">
      <c r="A42" s="90"/>
      <c r="B42" s="665"/>
      <c r="C42" s="666"/>
      <c r="D42" s="665"/>
      <c r="E42" s="666"/>
      <c r="F42" s="665"/>
      <c r="G42" s="666"/>
      <c r="H42" s="665"/>
      <c r="I42" s="666"/>
      <c r="J42" s="665"/>
      <c r="K42" s="666"/>
      <c r="L42" s="665"/>
      <c r="M42" s="666"/>
      <c r="N42" s="665"/>
      <c r="O42" s="666"/>
      <c r="P42" s="665"/>
      <c r="Q42" s="666"/>
      <c r="R42" s="665"/>
      <c r="S42" s="666"/>
      <c r="T42" s="665"/>
      <c r="U42" s="666"/>
      <c r="V42" s="665"/>
      <c r="W42" s="666"/>
      <c r="X42" s="665"/>
      <c r="Y42" s="666"/>
      <c r="Z42" s="665"/>
      <c r="AA42" s="666"/>
      <c r="AB42" s="665"/>
      <c r="AC42" s="666"/>
      <c r="AD42" s="665"/>
      <c r="AE42" s="666"/>
      <c r="AF42" s="665"/>
      <c r="AG42" s="666"/>
      <c r="AH42" s="665"/>
      <c r="AI42" s="666"/>
      <c r="AJ42" s="665"/>
      <c r="AK42" s="666"/>
      <c r="AL42" s="665"/>
      <c r="AM42" s="666"/>
      <c r="AN42" s="665"/>
      <c r="AO42" s="666"/>
      <c r="AP42" s="665"/>
      <c r="AQ42" s="666"/>
      <c r="AR42" s="665"/>
      <c r="AS42" s="666"/>
      <c r="AT42" s="665"/>
      <c r="AU42" s="666"/>
      <c r="AV42" s="665"/>
      <c r="AW42" s="666"/>
      <c r="AX42" s="665"/>
      <c r="AY42" s="666"/>
      <c r="AZ42" s="665"/>
      <c r="BA42" s="666"/>
      <c r="BB42" s="665"/>
      <c r="BC42" s="666"/>
      <c r="BD42" s="665"/>
      <c r="BE42" s="666"/>
      <c r="BF42" s="665"/>
      <c r="BG42" s="666"/>
      <c r="BH42" s="665"/>
      <c r="BI42" s="666"/>
      <c r="BJ42" s="665"/>
      <c r="BK42" s="666"/>
      <c r="BL42" s="665"/>
      <c r="BM42" s="666"/>
      <c r="BN42" s="665"/>
      <c r="BO42" s="666"/>
      <c r="BP42" s="665"/>
      <c r="BQ42" s="666"/>
      <c r="BR42" s="665"/>
      <c r="BS42" s="666"/>
      <c r="BT42" s="665"/>
      <c r="BU42" s="666"/>
      <c r="BV42" s="665"/>
      <c r="BW42" s="666"/>
      <c r="BX42" s="665"/>
      <c r="BY42" s="666"/>
      <c r="BZ42" s="665"/>
      <c r="CA42" s="666"/>
      <c r="CB42" s="665"/>
      <c r="CC42" s="666"/>
      <c r="CD42" s="665"/>
      <c r="CE42" s="666"/>
      <c r="CF42" s="665"/>
      <c r="CG42" s="666"/>
      <c r="CH42" s="665"/>
      <c r="CI42" s="666"/>
    </row>
    <row r="43" spans="1:87">
      <c r="A43" s="90"/>
      <c r="B43" s="665"/>
      <c r="C43" s="666"/>
      <c r="D43" s="665"/>
      <c r="E43" s="666"/>
      <c r="F43" s="665"/>
      <c r="G43" s="666"/>
      <c r="H43" s="665"/>
      <c r="I43" s="666"/>
      <c r="J43" s="665"/>
      <c r="K43" s="666"/>
      <c r="L43" s="665"/>
      <c r="M43" s="666"/>
      <c r="N43" s="665"/>
      <c r="O43" s="666"/>
      <c r="P43" s="665"/>
      <c r="Q43" s="666"/>
      <c r="R43" s="665"/>
      <c r="S43" s="666"/>
      <c r="T43" s="665"/>
      <c r="U43" s="666"/>
      <c r="V43" s="665"/>
      <c r="W43" s="666"/>
      <c r="X43" s="665"/>
      <c r="Y43" s="666"/>
      <c r="Z43" s="665"/>
      <c r="AA43" s="666"/>
      <c r="AB43" s="665"/>
      <c r="AC43" s="666"/>
      <c r="AD43" s="665"/>
      <c r="AE43" s="666"/>
      <c r="AF43" s="665"/>
      <c r="AG43" s="666"/>
      <c r="AH43" s="665"/>
      <c r="AI43" s="666"/>
      <c r="AJ43" s="665"/>
      <c r="AK43" s="666"/>
      <c r="AL43" s="665"/>
      <c r="AM43" s="666"/>
      <c r="AN43" s="665"/>
      <c r="AO43" s="666"/>
      <c r="AP43" s="665"/>
      <c r="AQ43" s="666"/>
      <c r="AR43" s="665"/>
      <c r="AS43" s="666"/>
      <c r="AT43" s="665"/>
      <c r="AU43" s="666"/>
      <c r="AV43" s="665"/>
      <c r="AW43" s="666"/>
      <c r="AX43" s="665"/>
      <c r="AY43" s="666"/>
      <c r="AZ43" s="665"/>
      <c r="BA43" s="666"/>
      <c r="BB43" s="665"/>
      <c r="BC43" s="666"/>
      <c r="BD43" s="665"/>
      <c r="BE43" s="666"/>
      <c r="BF43" s="665"/>
      <c r="BG43" s="666"/>
      <c r="BH43" s="665"/>
      <c r="BI43" s="666"/>
      <c r="BJ43" s="665"/>
      <c r="BK43" s="666"/>
      <c r="BL43" s="665"/>
      <c r="BM43" s="666"/>
      <c r="BN43" s="665"/>
      <c r="BO43" s="666"/>
      <c r="BP43" s="665"/>
      <c r="BQ43" s="666"/>
      <c r="BR43" s="665"/>
      <c r="BS43" s="666"/>
      <c r="BT43" s="665"/>
      <c r="BU43" s="666"/>
      <c r="BV43" s="665"/>
      <c r="BW43" s="666"/>
      <c r="BX43" s="665"/>
      <c r="BY43" s="666"/>
      <c r="BZ43" s="665"/>
      <c r="CA43" s="666"/>
      <c r="CB43" s="665"/>
      <c r="CC43" s="666"/>
      <c r="CD43" s="665"/>
      <c r="CE43" s="666"/>
      <c r="CF43" s="665"/>
      <c r="CG43" s="666"/>
      <c r="CH43" s="665"/>
      <c r="CI43" s="666"/>
    </row>
    <row r="44" spans="1:87">
      <c r="A44" s="90"/>
      <c r="B44" s="665"/>
      <c r="C44" s="666"/>
      <c r="D44" s="665"/>
      <c r="E44" s="666"/>
      <c r="F44" s="665"/>
      <c r="G44" s="666"/>
      <c r="H44" s="665"/>
      <c r="I44" s="666"/>
      <c r="J44" s="665"/>
      <c r="K44" s="666"/>
      <c r="L44" s="665"/>
      <c r="M44" s="666"/>
      <c r="N44" s="665"/>
      <c r="O44" s="666"/>
      <c r="P44" s="665"/>
      <c r="Q44" s="666"/>
      <c r="R44" s="665"/>
      <c r="S44" s="666"/>
      <c r="T44" s="665"/>
      <c r="U44" s="666"/>
      <c r="V44" s="665"/>
      <c r="W44" s="666"/>
      <c r="X44" s="665"/>
      <c r="Y44" s="666"/>
      <c r="Z44" s="665"/>
      <c r="AA44" s="666"/>
      <c r="AB44" s="665"/>
      <c r="AC44" s="666"/>
      <c r="AD44" s="665"/>
      <c r="AE44" s="666"/>
      <c r="AF44" s="665"/>
      <c r="AG44" s="666"/>
      <c r="AH44" s="665"/>
      <c r="AI44" s="666"/>
      <c r="AJ44" s="665"/>
      <c r="AK44" s="666"/>
      <c r="AL44" s="665"/>
      <c r="AM44" s="666"/>
      <c r="AN44" s="665"/>
      <c r="AO44" s="666"/>
      <c r="AP44" s="665"/>
      <c r="AQ44" s="666"/>
      <c r="AR44" s="665"/>
      <c r="AS44" s="666"/>
      <c r="AT44" s="665"/>
      <c r="AU44" s="666"/>
      <c r="AV44" s="665"/>
      <c r="AW44" s="666"/>
      <c r="AX44" s="665"/>
      <c r="AY44" s="666"/>
      <c r="AZ44" s="665"/>
      <c r="BA44" s="666"/>
      <c r="BB44" s="665"/>
      <c r="BC44" s="666"/>
      <c r="BD44" s="665"/>
      <c r="BE44" s="666"/>
      <c r="BF44" s="665"/>
      <c r="BG44" s="666"/>
      <c r="BH44" s="665"/>
      <c r="BI44" s="666"/>
      <c r="BJ44" s="665"/>
      <c r="BK44" s="666"/>
      <c r="BL44" s="665"/>
      <c r="BM44" s="666"/>
      <c r="BN44" s="665"/>
      <c r="BO44" s="666"/>
      <c r="BP44" s="665"/>
      <c r="BQ44" s="666"/>
      <c r="BR44" s="665"/>
      <c r="BS44" s="666"/>
      <c r="BT44" s="665"/>
      <c r="BU44" s="666"/>
      <c r="BV44" s="665"/>
      <c r="BW44" s="666"/>
      <c r="BX44" s="665"/>
      <c r="BY44" s="666"/>
      <c r="BZ44" s="665"/>
      <c r="CA44" s="666"/>
      <c r="CB44" s="665"/>
      <c r="CC44" s="666"/>
      <c r="CD44" s="665"/>
      <c r="CE44" s="666"/>
      <c r="CF44" s="665"/>
      <c r="CG44" s="666"/>
      <c r="CH44" s="665"/>
      <c r="CI44" s="666"/>
    </row>
    <row r="45" spans="1:87" ht="13.5" thickBot="1">
      <c r="A45" s="90"/>
      <c r="B45" s="667"/>
      <c r="C45" s="668"/>
      <c r="D45" s="667"/>
      <c r="E45" s="668"/>
      <c r="F45" s="667"/>
      <c r="G45" s="668"/>
      <c r="H45" s="667"/>
      <c r="I45" s="668"/>
      <c r="J45" s="667"/>
      <c r="K45" s="668"/>
      <c r="L45" s="667"/>
      <c r="M45" s="668"/>
      <c r="N45" s="667"/>
      <c r="O45" s="668"/>
      <c r="P45" s="667"/>
      <c r="Q45" s="668"/>
      <c r="R45" s="667"/>
      <c r="S45" s="668"/>
      <c r="T45" s="667"/>
      <c r="U45" s="668"/>
      <c r="V45" s="667"/>
      <c r="W45" s="668"/>
      <c r="X45" s="667"/>
      <c r="Y45" s="668"/>
      <c r="Z45" s="667"/>
      <c r="AA45" s="668"/>
      <c r="AB45" s="667"/>
      <c r="AC45" s="668"/>
      <c r="AD45" s="667"/>
      <c r="AE45" s="668"/>
      <c r="AF45" s="667"/>
      <c r="AG45" s="668"/>
      <c r="AH45" s="667"/>
      <c r="AI45" s="668"/>
      <c r="AJ45" s="667"/>
      <c r="AK45" s="668"/>
      <c r="AL45" s="667"/>
      <c r="AM45" s="668"/>
      <c r="AN45" s="667"/>
      <c r="AO45" s="668"/>
      <c r="AP45" s="667"/>
      <c r="AQ45" s="668"/>
      <c r="AR45" s="667"/>
      <c r="AS45" s="668"/>
      <c r="AT45" s="667"/>
      <c r="AU45" s="668"/>
      <c r="AV45" s="667"/>
      <c r="AW45" s="668"/>
      <c r="AX45" s="667"/>
      <c r="AY45" s="668"/>
      <c r="AZ45" s="667"/>
      <c r="BA45" s="668"/>
      <c r="BB45" s="667"/>
      <c r="BC45" s="668"/>
      <c r="BD45" s="667"/>
      <c r="BE45" s="668"/>
      <c r="BF45" s="667"/>
      <c r="BG45" s="668"/>
      <c r="BH45" s="667"/>
      <c r="BI45" s="668"/>
      <c r="BJ45" s="667"/>
      <c r="BK45" s="668"/>
      <c r="BL45" s="667"/>
      <c r="BM45" s="668"/>
      <c r="BN45" s="667"/>
      <c r="BO45" s="668"/>
      <c r="BP45" s="667"/>
      <c r="BQ45" s="668"/>
      <c r="BR45" s="667"/>
      <c r="BS45" s="668"/>
      <c r="BT45" s="667"/>
      <c r="BU45" s="668"/>
      <c r="BV45" s="667"/>
      <c r="BW45" s="668"/>
      <c r="BX45" s="667"/>
      <c r="BY45" s="668"/>
      <c r="BZ45" s="667"/>
      <c r="CA45" s="668"/>
      <c r="CB45" s="667"/>
      <c r="CC45" s="668"/>
      <c r="CD45" s="667"/>
      <c r="CE45" s="668"/>
      <c r="CF45" s="667"/>
      <c r="CG45" s="668"/>
      <c r="CH45" s="667"/>
      <c r="CI45" s="668"/>
    </row>
    <row r="46" spans="1:87">
      <c r="A46" s="90"/>
      <c r="B46" s="671"/>
      <c r="C46" s="666"/>
      <c r="D46" s="671"/>
      <c r="E46" s="666"/>
      <c r="F46" s="671"/>
      <c r="G46" s="666"/>
      <c r="H46" s="671"/>
      <c r="I46" s="666"/>
      <c r="J46" s="671"/>
      <c r="K46" s="666"/>
      <c r="L46" s="671"/>
      <c r="M46" s="666"/>
      <c r="N46" s="671"/>
      <c r="O46" s="666"/>
      <c r="P46" s="671"/>
      <c r="Q46" s="666"/>
      <c r="R46" s="671"/>
      <c r="S46" s="666"/>
      <c r="T46" s="671"/>
      <c r="U46" s="666"/>
      <c r="V46" s="671"/>
      <c r="W46" s="666"/>
      <c r="X46" s="671"/>
      <c r="Y46" s="666"/>
      <c r="Z46" s="671"/>
      <c r="AA46" s="666"/>
      <c r="AB46" s="671"/>
      <c r="AC46" s="666"/>
      <c r="AD46" s="671"/>
      <c r="AE46" s="666"/>
      <c r="AF46" s="671"/>
      <c r="AG46" s="666"/>
      <c r="AH46" s="671"/>
      <c r="AI46" s="666"/>
      <c r="AJ46" s="671"/>
      <c r="AK46" s="666"/>
      <c r="AL46" s="671"/>
      <c r="AM46" s="666"/>
      <c r="AN46" s="671"/>
      <c r="AO46" s="666"/>
      <c r="AP46" s="671"/>
      <c r="AQ46" s="666"/>
      <c r="AR46" s="671"/>
      <c r="AS46" s="666"/>
      <c r="AT46" s="671"/>
      <c r="AU46" s="666"/>
      <c r="AV46" s="671"/>
      <c r="AW46" s="666"/>
      <c r="AX46" s="671"/>
      <c r="AY46" s="666"/>
      <c r="AZ46" s="671"/>
      <c r="BA46" s="666"/>
      <c r="BB46" s="671"/>
      <c r="BC46" s="666"/>
      <c r="BD46" s="671"/>
      <c r="BE46" s="666"/>
      <c r="BF46" s="671"/>
      <c r="BG46" s="666"/>
      <c r="BH46" s="671"/>
      <c r="BI46" s="666"/>
      <c r="BJ46" s="671"/>
      <c r="BK46" s="666"/>
      <c r="BL46" s="671"/>
      <c r="BM46" s="666"/>
      <c r="BN46" s="671"/>
      <c r="BO46" s="666"/>
      <c r="BP46" s="671"/>
      <c r="BQ46" s="666"/>
      <c r="BR46" s="671"/>
      <c r="BS46" s="666"/>
      <c r="BT46" s="671"/>
      <c r="BU46" s="666"/>
      <c r="BV46" s="671"/>
      <c r="BW46" s="666"/>
      <c r="BX46" s="671"/>
      <c r="BY46" s="666"/>
      <c r="BZ46" s="671"/>
      <c r="CA46" s="666"/>
      <c r="CB46" s="671"/>
      <c r="CC46" s="666"/>
      <c r="CD46" s="671"/>
      <c r="CE46" s="666"/>
      <c r="CF46" s="671"/>
      <c r="CG46" s="666"/>
      <c r="CH46" s="671"/>
      <c r="CI46" s="666"/>
    </row>
    <row r="47" spans="1:87">
      <c r="A47" s="90"/>
      <c r="B47" s="665"/>
      <c r="C47" s="666"/>
      <c r="D47" s="665"/>
      <c r="E47" s="666"/>
      <c r="F47" s="665"/>
      <c r="G47" s="666"/>
      <c r="H47" s="665"/>
      <c r="I47" s="666"/>
      <c r="J47" s="665"/>
      <c r="K47" s="666"/>
      <c r="L47" s="665"/>
      <c r="M47" s="666"/>
      <c r="N47" s="665"/>
      <c r="O47" s="666"/>
      <c r="P47" s="665"/>
      <c r="Q47" s="666"/>
      <c r="R47" s="665"/>
      <c r="S47" s="666"/>
      <c r="T47" s="665"/>
      <c r="U47" s="666"/>
      <c r="V47" s="665"/>
      <c r="W47" s="666"/>
      <c r="X47" s="665"/>
      <c r="Y47" s="666"/>
      <c r="Z47" s="665"/>
      <c r="AA47" s="666"/>
      <c r="AB47" s="665"/>
      <c r="AC47" s="666"/>
      <c r="AD47" s="665"/>
      <c r="AE47" s="666"/>
      <c r="AF47" s="665"/>
      <c r="AG47" s="666"/>
      <c r="AH47" s="665"/>
      <c r="AI47" s="666"/>
      <c r="AJ47" s="665"/>
      <c r="AK47" s="666"/>
      <c r="AL47" s="665"/>
      <c r="AM47" s="666"/>
      <c r="AN47" s="665"/>
      <c r="AO47" s="666"/>
      <c r="AP47" s="665"/>
      <c r="AQ47" s="666"/>
      <c r="AR47" s="665"/>
      <c r="AS47" s="666"/>
      <c r="AT47" s="665"/>
      <c r="AU47" s="666"/>
      <c r="AV47" s="665"/>
      <c r="AW47" s="666"/>
      <c r="AX47" s="665"/>
      <c r="AY47" s="666"/>
      <c r="AZ47" s="665"/>
      <c r="BA47" s="666"/>
      <c r="BB47" s="665"/>
      <c r="BC47" s="666"/>
      <c r="BD47" s="665"/>
      <c r="BE47" s="666"/>
      <c r="BF47" s="665"/>
      <c r="BG47" s="666"/>
      <c r="BH47" s="665"/>
      <c r="BI47" s="666"/>
      <c r="BJ47" s="665"/>
      <c r="BK47" s="666"/>
      <c r="BL47" s="665"/>
      <c r="BM47" s="666"/>
      <c r="BN47" s="665"/>
      <c r="BO47" s="666"/>
      <c r="BP47" s="665"/>
      <c r="BQ47" s="666"/>
      <c r="BR47" s="665"/>
      <c r="BS47" s="666"/>
      <c r="BT47" s="665"/>
      <c r="BU47" s="666"/>
      <c r="BV47" s="665"/>
      <c r="BW47" s="666"/>
      <c r="BX47" s="665"/>
      <c r="BY47" s="666"/>
      <c r="BZ47" s="665"/>
      <c r="CA47" s="666"/>
      <c r="CB47" s="665"/>
      <c r="CC47" s="666"/>
      <c r="CD47" s="665"/>
      <c r="CE47" s="666"/>
      <c r="CF47" s="665"/>
      <c r="CG47" s="666"/>
      <c r="CH47" s="665"/>
      <c r="CI47" s="666"/>
    </row>
    <row r="48" spans="1:87">
      <c r="A48" s="90"/>
      <c r="B48" s="665"/>
      <c r="C48" s="666"/>
      <c r="D48" s="665"/>
      <c r="E48" s="666"/>
      <c r="F48" s="665"/>
      <c r="G48" s="666"/>
      <c r="H48" s="665"/>
      <c r="I48" s="666"/>
      <c r="J48" s="665"/>
      <c r="K48" s="666"/>
      <c r="L48" s="665"/>
      <c r="M48" s="666"/>
      <c r="N48" s="665"/>
      <c r="O48" s="666"/>
      <c r="P48" s="665"/>
      <c r="Q48" s="666"/>
      <c r="R48" s="665"/>
      <c r="S48" s="666"/>
      <c r="T48" s="665"/>
      <c r="U48" s="666"/>
      <c r="V48" s="665"/>
      <c r="W48" s="666"/>
      <c r="X48" s="665"/>
      <c r="Y48" s="666"/>
      <c r="Z48" s="665"/>
      <c r="AA48" s="666"/>
      <c r="AB48" s="665"/>
      <c r="AC48" s="666"/>
      <c r="AD48" s="665"/>
      <c r="AE48" s="666"/>
      <c r="AF48" s="665"/>
      <c r="AG48" s="666"/>
      <c r="AH48" s="665"/>
      <c r="AI48" s="666"/>
      <c r="AJ48" s="665"/>
      <c r="AK48" s="666"/>
      <c r="AL48" s="665"/>
      <c r="AM48" s="666"/>
      <c r="AN48" s="665"/>
      <c r="AO48" s="666"/>
      <c r="AP48" s="665"/>
      <c r="AQ48" s="666"/>
      <c r="AR48" s="665"/>
      <c r="AS48" s="666"/>
      <c r="AT48" s="665"/>
      <c r="AU48" s="666"/>
      <c r="AV48" s="665"/>
      <c r="AW48" s="666"/>
      <c r="AX48" s="665"/>
      <c r="AY48" s="666"/>
      <c r="AZ48" s="665"/>
      <c r="BA48" s="666"/>
      <c r="BB48" s="665"/>
      <c r="BC48" s="666"/>
      <c r="BD48" s="665"/>
      <c r="BE48" s="666"/>
      <c r="BF48" s="665"/>
      <c r="BG48" s="666"/>
      <c r="BH48" s="665"/>
      <c r="BI48" s="666"/>
      <c r="BJ48" s="665"/>
      <c r="BK48" s="666"/>
      <c r="BL48" s="665"/>
      <c r="BM48" s="666"/>
      <c r="BN48" s="665"/>
      <c r="BO48" s="666"/>
      <c r="BP48" s="665"/>
      <c r="BQ48" s="666"/>
      <c r="BR48" s="665"/>
      <c r="BS48" s="666"/>
      <c r="BT48" s="665"/>
      <c r="BU48" s="666"/>
      <c r="BV48" s="665"/>
      <c r="BW48" s="666"/>
      <c r="BX48" s="665"/>
      <c r="BY48" s="666"/>
      <c r="BZ48" s="665"/>
      <c r="CA48" s="666"/>
      <c r="CB48" s="665"/>
      <c r="CC48" s="666"/>
      <c r="CD48" s="665"/>
      <c r="CE48" s="666"/>
      <c r="CF48" s="665"/>
      <c r="CG48" s="666"/>
      <c r="CH48" s="665"/>
      <c r="CI48" s="666"/>
    </row>
    <row r="49" spans="1:87">
      <c r="A49" s="90"/>
      <c r="B49" s="665"/>
      <c r="C49" s="666"/>
      <c r="D49" s="665"/>
      <c r="E49" s="666"/>
      <c r="F49" s="665"/>
      <c r="G49" s="666"/>
      <c r="H49" s="665"/>
      <c r="I49" s="666"/>
      <c r="J49" s="665"/>
      <c r="K49" s="666"/>
      <c r="L49" s="665"/>
      <c r="M49" s="666"/>
      <c r="N49" s="665"/>
      <c r="O49" s="666"/>
      <c r="P49" s="665"/>
      <c r="Q49" s="666"/>
      <c r="R49" s="665"/>
      <c r="S49" s="666"/>
      <c r="T49" s="665"/>
      <c r="U49" s="666"/>
      <c r="V49" s="665"/>
      <c r="W49" s="666"/>
      <c r="X49" s="665"/>
      <c r="Y49" s="666"/>
      <c r="Z49" s="665"/>
      <c r="AA49" s="666"/>
      <c r="AB49" s="665"/>
      <c r="AC49" s="666"/>
      <c r="AD49" s="665"/>
      <c r="AE49" s="666"/>
      <c r="AF49" s="665"/>
      <c r="AG49" s="666"/>
      <c r="AH49" s="665"/>
      <c r="AI49" s="666"/>
      <c r="AJ49" s="665"/>
      <c r="AK49" s="666"/>
      <c r="AL49" s="665"/>
      <c r="AM49" s="666"/>
      <c r="AN49" s="665"/>
      <c r="AO49" s="666"/>
      <c r="AP49" s="665"/>
      <c r="AQ49" s="666"/>
      <c r="AR49" s="665"/>
      <c r="AS49" s="666"/>
      <c r="AT49" s="665"/>
      <c r="AU49" s="666"/>
      <c r="AV49" s="665"/>
      <c r="AW49" s="666"/>
      <c r="AX49" s="665"/>
      <c r="AY49" s="666"/>
      <c r="AZ49" s="665"/>
      <c r="BA49" s="666"/>
      <c r="BB49" s="665"/>
      <c r="BC49" s="666"/>
      <c r="BD49" s="665"/>
      <c r="BE49" s="666"/>
      <c r="BF49" s="665"/>
      <c r="BG49" s="666"/>
      <c r="BH49" s="665"/>
      <c r="BI49" s="666"/>
      <c r="BJ49" s="665"/>
      <c r="BK49" s="666"/>
      <c r="BL49" s="665"/>
      <c r="BM49" s="666"/>
      <c r="BN49" s="665"/>
      <c r="BO49" s="666"/>
      <c r="BP49" s="665"/>
      <c r="BQ49" s="666"/>
      <c r="BR49" s="665"/>
      <c r="BS49" s="666"/>
      <c r="BT49" s="665"/>
      <c r="BU49" s="666"/>
      <c r="BV49" s="665"/>
      <c r="BW49" s="666"/>
      <c r="BX49" s="665"/>
      <c r="BY49" s="666"/>
      <c r="BZ49" s="665"/>
      <c r="CA49" s="666"/>
      <c r="CB49" s="665"/>
      <c r="CC49" s="666"/>
      <c r="CD49" s="665"/>
      <c r="CE49" s="666"/>
      <c r="CF49" s="665"/>
      <c r="CG49" s="666"/>
      <c r="CH49" s="665"/>
      <c r="CI49" s="666"/>
    </row>
    <row r="50" spans="1:87">
      <c r="A50" s="90"/>
      <c r="B50" s="665"/>
      <c r="C50" s="666"/>
      <c r="D50" s="665"/>
      <c r="E50" s="666"/>
      <c r="F50" s="665"/>
      <c r="G50" s="666"/>
      <c r="H50" s="665"/>
      <c r="I50" s="666"/>
      <c r="J50" s="665"/>
      <c r="K50" s="666"/>
      <c r="L50" s="665"/>
      <c r="M50" s="666"/>
      <c r="N50" s="665"/>
      <c r="O50" s="666"/>
      <c r="P50" s="665"/>
      <c r="Q50" s="666"/>
      <c r="R50" s="665"/>
      <c r="S50" s="666"/>
      <c r="T50" s="665"/>
      <c r="U50" s="666"/>
      <c r="V50" s="665"/>
      <c r="W50" s="666"/>
      <c r="X50" s="665"/>
      <c r="Y50" s="666"/>
      <c r="Z50" s="665"/>
      <c r="AA50" s="666"/>
      <c r="AB50" s="665"/>
      <c r="AC50" s="666"/>
      <c r="AD50" s="665"/>
      <c r="AE50" s="666"/>
      <c r="AF50" s="665"/>
      <c r="AG50" s="666"/>
      <c r="AH50" s="665"/>
      <c r="AI50" s="666"/>
      <c r="AJ50" s="665"/>
      <c r="AK50" s="666"/>
      <c r="AL50" s="665"/>
      <c r="AM50" s="666"/>
      <c r="AN50" s="665"/>
      <c r="AO50" s="666"/>
      <c r="AP50" s="665"/>
      <c r="AQ50" s="666"/>
      <c r="AR50" s="665"/>
      <c r="AS50" s="666"/>
      <c r="AT50" s="665"/>
      <c r="AU50" s="666"/>
      <c r="AV50" s="665"/>
      <c r="AW50" s="666"/>
      <c r="AX50" s="665"/>
      <c r="AY50" s="666"/>
      <c r="AZ50" s="665"/>
      <c r="BA50" s="666"/>
      <c r="BB50" s="665"/>
      <c r="BC50" s="666"/>
      <c r="BD50" s="665"/>
      <c r="BE50" s="666"/>
      <c r="BF50" s="665"/>
      <c r="BG50" s="666"/>
      <c r="BH50" s="665"/>
      <c r="BI50" s="666"/>
      <c r="BJ50" s="665"/>
      <c r="BK50" s="666"/>
      <c r="BL50" s="665"/>
      <c r="BM50" s="666"/>
      <c r="BN50" s="665"/>
      <c r="BO50" s="666"/>
      <c r="BP50" s="665"/>
      <c r="BQ50" s="666"/>
      <c r="BR50" s="665"/>
      <c r="BS50" s="666"/>
      <c r="BT50" s="665"/>
      <c r="BU50" s="666"/>
      <c r="BV50" s="665"/>
      <c r="BW50" s="666"/>
      <c r="BX50" s="665"/>
      <c r="BY50" s="666"/>
      <c r="BZ50" s="665"/>
      <c r="CA50" s="666"/>
      <c r="CB50" s="665"/>
      <c r="CC50" s="666"/>
      <c r="CD50" s="665"/>
      <c r="CE50" s="666"/>
      <c r="CF50" s="665"/>
      <c r="CG50" s="666"/>
      <c r="CH50" s="665"/>
      <c r="CI50" s="666"/>
    </row>
    <row r="51" spans="1:87">
      <c r="A51" s="90"/>
      <c r="B51" s="665"/>
      <c r="C51" s="666"/>
      <c r="D51" s="665"/>
      <c r="E51" s="666"/>
      <c r="F51" s="665"/>
      <c r="G51" s="666"/>
      <c r="H51" s="665"/>
      <c r="I51" s="666"/>
      <c r="J51" s="665"/>
      <c r="K51" s="666"/>
      <c r="L51" s="665"/>
      <c r="M51" s="666"/>
      <c r="N51" s="665"/>
      <c r="O51" s="666"/>
      <c r="P51" s="665"/>
      <c r="Q51" s="666"/>
      <c r="R51" s="665"/>
      <c r="S51" s="666"/>
      <c r="T51" s="665"/>
      <c r="U51" s="666"/>
      <c r="V51" s="665"/>
      <c r="W51" s="666"/>
      <c r="X51" s="665"/>
      <c r="Y51" s="666"/>
      <c r="Z51" s="665"/>
      <c r="AA51" s="666"/>
      <c r="AB51" s="665"/>
      <c r="AC51" s="666"/>
      <c r="AD51" s="665"/>
      <c r="AE51" s="666"/>
      <c r="AF51" s="665"/>
      <c r="AG51" s="666"/>
      <c r="AH51" s="665"/>
      <c r="AI51" s="666"/>
      <c r="AJ51" s="665"/>
      <c r="AK51" s="666"/>
      <c r="AL51" s="665"/>
      <c r="AM51" s="666"/>
      <c r="AN51" s="665"/>
      <c r="AO51" s="666"/>
      <c r="AP51" s="665"/>
      <c r="AQ51" s="666"/>
      <c r="AR51" s="665"/>
      <c r="AS51" s="666"/>
      <c r="AT51" s="665"/>
      <c r="AU51" s="666"/>
      <c r="AV51" s="665"/>
      <c r="AW51" s="666"/>
      <c r="AX51" s="665"/>
      <c r="AY51" s="666"/>
      <c r="AZ51" s="665"/>
      <c r="BA51" s="666"/>
      <c r="BB51" s="665"/>
      <c r="BC51" s="666"/>
      <c r="BD51" s="665"/>
      <c r="BE51" s="666"/>
      <c r="BF51" s="665"/>
      <c r="BG51" s="666"/>
      <c r="BH51" s="665"/>
      <c r="BI51" s="666"/>
      <c r="BJ51" s="665"/>
      <c r="BK51" s="666"/>
      <c r="BL51" s="665"/>
      <c r="BM51" s="666"/>
      <c r="BN51" s="665"/>
      <c r="BO51" s="666"/>
      <c r="BP51" s="665"/>
      <c r="BQ51" s="666"/>
      <c r="BR51" s="665"/>
      <c r="BS51" s="666"/>
      <c r="BT51" s="665"/>
      <c r="BU51" s="666"/>
      <c r="BV51" s="665"/>
      <c r="BW51" s="666"/>
      <c r="BX51" s="665"/>
      <c r="BY51" s="666"/>
      <c r="BZ51" s="665"/>
      <c r="CA51" s="666"/>
      <c r="CB51" s="665"/>
      <c r="CC51" s="666"/>
      <c r="CD51" s="665"/>
      <c r="CE51" s="666"/>
      <c r="CF51" s="665"/>
      <c r="CG51" s="666"/>
      <c r="CH51" s="665"/>
      <c r="CI51" s="666"/>
    </row>
    <row r="52" spans="1:87">
      <c r="A52" s="90"/>
      <c r="B52" s="665"/>
      <c r="C52" s="666"/>
      <c r="D52" s="665"/>
      <c r="E52" s="666"/>
      <c r="F52" s="665"/>
      <c r="G52" s="666"/>
      <c r="H52" s="665"/>
      <c r="I52" s="666"/>
      <c r="J52" s="665"/>
      <c r="K52" s="666"/>
      <c r="L52" s="665"/>
      <c r="M52" s="666"/>
      <c r="N52" s="665"/>
      <c r="O52" s="666"/>
      <c r="P52" s="665"/>
      <c r="Q52" s="666"/>
      <c r="R52" s="665"/>
      <c r="S52" s="666"/>
      <c r="T52" s="665"/>
      <c r="U52" s="666"/>
      <c r="V52" s="665"/>
      <c r="W52" s="666"/>
      <c r="X52" s="665"/>
      <c r="Y52" s="666"/>
      <c r="Z52" s="665"/>
      <c r="AA52" s="666"/>
      <c r="AB52" s="665"/>
      <c r="AC52" s="666"/>
      <c r="AD52" s="665"/>
      <c r="AE52" s="666"/>
      <c r="AF52" s="665"/>
      <c r="AG52" s="666"/>
      <c r="AH52" s="665"/>
      <c r="AI52" s="666"/>
      <c r="AJ52" s="665"/>
      <c r="AK52" s="666"/>
      <c r="AL52" s="665"/>
      <c r="AM52" s="666"/>
      <c r="AN52" s="665"/>
      <c r="AO52" s="666"/>
      <c r="AP52" s="665"/>
      <c r="AQ52" s="666"/>
      <c r="AR52" s="665"/>
      <c r="AS52" s="666"/>
      <c r="AT52" s="665"/>
      <c r="AU52" s="666"/>
      <c r="AV52" s="665"/>
      <c r="AW52" s="666"/>
      <c r="AX52" s="665"/>
      <c r="AY52" s="666"/>
      <c r="AZ52" s="665"/>
      <c r="BA52" s="666"/>
      <c r="BB52" s="665"/>
      <c r="BC52" s="666"/>
      <c r="BD52" s="665"/>
      <c r="BE52" s="666"/>
      <c r="BF52" s="665"/>
      <c r="BG52" s="666"/>
      <c r="BH52" s="665"/>
      <c r="BI52" s="666"/>
      <c r="BJ52" s="665"/>
      <c r="BK52" s="666"/>
      <c r="BL52" s="665"/>
      <c r="BM52" s="666"/>
      <c r="BN52" s="665"/>
      <c r="BO52" s="666"/>
      <c r="BP52" s="665"/>
      <c r="BQ52" s="666"/>
      <c r="BR52" s="665"/>
      <c r="BS52" s="666"/>
      <c r="BT52" s="665"/>
      <c r="BU52" s="666"/>
      <c r="BV52" s="665"/>
      <c r="BW52" s="666"/>
      <c r="BX52" s="665"/>
      <c r="BY52" s="666"/>
      <c r="BZ52" s="665"/>
      <c r="CA52" s="666"/>
      <c r="CB52" s="665"/>
      <c r="CC52" s="666"/>
      <c r="CD52" s="665"/>
      <c r="CE52" s="666"/>
      <c r="CF52" s="665"/>
      <c r="CG52" s="666"/>
      <c r="CH52" s="665"/>
      <c r="CI52" s="666"/>
    </row>
    <row r="53" spans="1:87">
      <c r="A53" s="90"/>
      <c r="B53" s="665"/>
      <c r="C53" s="666"/>
      <c r="D53" s="665"/>
      <c r="E53" s="666"/>
      <c r="F53" s="665"/>
      <c r="G53" s="666"/>
      <c r="H53" s="665"/>
      <c r="I53" s="666"/>
      <c r="J53" s="665"/>
      <c r="K53" s="666"/>
      <c r="L53" s="665"/>
      <c r="M53" s="666"/>
      <c r="N53" s="665"/>
      <c r="O53" s="666"/>
      <c r="P53" s="665"/>
      <c r="Q53" s="666"/>
      <c r="R53" s="665"/>
      <c r="S53" s="666"/>
      <c r="T53" s="665"/>
      <c r="U53" s="666"/>
      <c r="V53" s="665"/>
      <c r="W53" s="666"/>
      <c r="X53" s="665"/>
      <c r="Y53" s="666"/>
      <c r="Z53" s="665"/>
      <c r="AA53" s="666"/>
      <c r="AB53" s="665"/>
      <c r="AC53" s="666"/>
      <c r="AD53" s="665"/>
      <c r="AE53" s="666"/>
      <c r="AF53" s="665"/>
      <c r="AG53" s="666"/>
      <c r="AH53" s="665"/>
      <c r="AI53" s="666"/>
      <c r="AJ53" s="665"/>
      <c r="AK53" s="666"/>
      <c r="AL53" s="665"/>
      <c r="AM53" s="666"/>
      <c r="AN53" s="665"/>
      <c r="AO53" s="666"/>
      <c r="AP53" s="665"/>
      <c r="AQ53" s="666"/>
      <c r="AR53" s="665"/>
      <c r="AS53" s="666"/>
      <c r="AT53" s="665"/>
      <c r="AU53" s="666"/>
      <c r="AV53" s="665"/>
      <c r="AW53" s="666"/>
      <c r="AX53" s="665"/>
      <c r="AY53" s="666"/>
      <c r="AZ53" s="665"/>
      <c r="BA53" s="666"/>
      <c r="BB53" s="665"/>
      <c r="BC53" s="666"/>
      <c r="BD53" s="665"/>
      <c r="BE53" s="666"/>
      <c r="BF53" s="665"/>
      <c r="BG53" s="666"/>
      <c r="BH53" s="665"/>
      <c r="BI53" s="666"/>
      <c r="BJ53" s="665"/>
      <c r="BK53" s="666"/>
      <c r="BL53" s="665"/>
      <c r="BM53" s="666"/>
      <c r="BN53" s="665"/>
      <c r="BO53" s="666"/>
      <c r="BP53" s="665"/>
      <c r="BQ53" s="666"/>
      <c r="BR53" s="665"/>
      <c r="BS53" s="666"/>
      <c r="BT53" s="665"/>
      <c r="BU53" s="666"/>
      <c r="BV53" s="665"/>
      <c r="BW53" s="666"/>
      <c r="BX53" s="665"/>
      <c r="BY53" s="666"/>
      <c r="BZ53" s="665"/>
      <c r="CA53" s="666"/>
      <c r="CB53" s="665"/>
      <c r="CC53" s="666"/>
      <c r="CD53" s="665"/>
      <c r="CE53" s="666"/>
      <c r="CF53" s="665"/>
      <c r="CG53" s="666"/>
      <c r="CH53" s="665"/>
      <c r="CI53" s="666"/>
    </row>
    <row r="54" spans="1:87">
      <c r="A54" s="90"/>
      <c r="B54" s="665"/>
      <c r="C54" s="666"/>
      <c r="D54" s="665"/>
      <c r="E54" s="666"/>
      <c r="F54" s="665"/>
      <c r="G54" s="666"/>
      <c r="H54" s="665"/>
      <c r="I54" s="666"/>
      <c r="J54" s="665"/>
      <c r="K54" s="666"/>
      <c r="L54" s="665"/>
      <c r="M54" s="666"/>
      <c r="N54" s="665"/>
      <c r="O54" s="666"/>
      <c r="P54" s="665"/>
      <c r="Q54" s="666"/>
      <c r="R54" s="665"/>
      <c r="S54" s="666"/>
      <c r="T54" s="665"/>
      <c r="U54" s="666"/>
      <c r="V54" s="665"/>
      <c r="W54" s="666"/>
      <c r="X54" s="665"/>
      <c r="Y54" s="666"/>
      <c r="Z54" s="665"/>
      <c r="AA54" s="666"/>
      <c r="AB54" s="665"/>
      <c r="AC54" s="666"/>
      <c r="AD54" s="665"/>
      <c r="AE54" s="666"/>
      <c r="AF54" s="665"/>
      <c r="AG54" s="666"/>
      <c r="AH54" s="665"/>
      <c r="AI54" s="666"/>
      <c r="AJ54" s="665"/>
      <c r="AK54" s="666"/>
      <c r="AL54" s="665"/>
      <c r="AM54" s="666"/>
      <c r="AN54" s="665"/>
      <c r="AO54" s="666"/>
      <c r="AP54" s="665"/>
      <c r="AQ54" s="666"/>
      <c r="AR54" s="665"/>
      <c r="AS54" s="666"/>
      <c r="AT54" s="665"/>
      <c r="AU54" s="666"/>
      <c r="AV54" s="665"/>
      <c r="AW54" s="666"/>
      <c r="AX54" s="665"/>
      <c r="AY54" s="666"/>
      <c r="AZ54" s="665"/>
      <c r="BA54" s="666"/>
      <c r="BB54" s="665"/>
      <c r="BC54" s="666"/>
      <c r="BD54" s="665"/>
      <c r="BE54" s="666"/>
      <c r="BF54" s="665"/>
      <c r="BG54" s="666"/>
      <c r="BH54" s="665"/>
      <c r="BI54" s="666"/>
      <c r="BJ54" s="665"/>
      <c r="BK54" s="666"/>
      <c r="BL54" s="665"/>
      <c r="BM54" s="666"/>
      <c r="BN54" s="665"/>
      <c r="BO54" s="666"/>
      <c r="BP54" s="665"/>
      <c r="BQ54" s="666"/>
      <c r="BR54" s="665"/>
      <c r="BS54" s="666"/>
      <c r="BT54" s="665"/>
      <c r="BU54" s="666"/>
      <c r="BV54" s="665"/>
      <c r="BW54" s="666"/>
      <c r="BX54" s="665"/>
      <c r="BY54" s="666"/>
      <c r="BZ54" s="665"/>
      <c r="CA54" s="666"/>
      <c r="CB54" s="665"/>
      <c r="CC54" s="666"/>
      <c r="CD54" s="665"/>
      <c r="CE54" s="666"/>
      <c r="CF54" s="665"/>
      <c r="CG54" s="666"/>
      <c r="CH54" s="665"/>
      <c r="CI54" s="666"/>
    </row>
    <row r="55" spans="1:87" ht="13.5" thickBot="1">
      <c r="A55" s="90"/>
      <c r="B55" s="667"/>
      <c r="C55" s="668"/>
      <c r="D55" s="667"/>
      <c r="E55" s="668"/>
      <c r="F55" s="667"/>
      <c r="G55" s="668"/>
      <c r="H55" s="667"/>
      <c r="I55" s="668"/>
      <c r="J55" s="667"/>
      <c r="K55" s="668"/>
      <c r="L55" s="667"/>
      <c r="M55" s="668"/>
      <c r="N55" s="667"/>
      <c r="O55" s="668"/>
      <c r="P55" s="667"/>
      <c r="Q55" s="668"/>
      <c r="R55" s="667"/>
      <c r="S55" s="668"/>
      <c r="T55" s="667"/>
      <c r="U55" s="668"/>
      <c r="V55" s="667"/>
      <c r="W55" s="668"/>
      <c r="X55" s="667"/>
      <c r="Y55" s="668"/>
      <c r="Z55" s="667"/>
      <c r="AA55" s="668"/>
      <c r="AB55" s="667"/>
      <c r="AC55" s="668"/>
      <c r="AD55" s="667"/>
      <c r="AE55" s="668"/>
      <c r="AF55" s="667"/>
      <c r="AG55" s="668"/>
      <c r="AH55" s="667"/>
      <c r="AI55" s="668"/>
      <c r="AJ55" s="667"/>
      <c r="AK55" s="668"/>
      <c r="AL55" s="667"/>
      <c r="AM55" s="668"/>
      <c r="AN55" s="667"/>
      <c r="AO55" s="668"/>
      <c r="AP55" s="667"/>
      <c r="AQ55" s="668"/>
      <c r="AR55" s="667"/>
      <c r="AS55" s="668"/>
      <c r="AT55" s="667"/>
      <c r="AU55" s="668"/>
      <c r="AV55" s="667"/>
      <c r="AW55" s="668"/>
      <c r="AX55" s="667"/>
      <c r="AY55" s="668"/>
      <c r="AZ55" s="667"/>
      <c r="BA55" s="668"/>
      <c r="BB55" s="667"/>
      <c r="BC55" s="668"/>
      <c r="BD55" s="667"/>
      <c r="BE55" s="668"/>
      <c r="BF55" s="667"/>
      <c r="BG55" s="668"/>
      <c r="BH55" s="667"/>
      <c r="BI55" s="668"/>
      <c r="BJ55" s="667"/>
      <c r="BK55" s="668"/>
      <c r="BL55" s="667"/>
      <c r="BM55" s="668"/>
      <c r="BN55" s="667"/>
      <c r="BO55" s="668"/>
      <c r="BP55" s="667"/>
      <c r="BQ55" s="668"/>
      <c r="BR55" s="667"/>
      <c r="BS55" s="668"/>
      <c r="BT55" s="667"/>
      <c r="BU55" s="668"/>
      <c r="BV55" s="667"/>
      <c r="BW55" s="668"/>
      <c r="BX55" s="667"/>
      <c r="BY55" s="668"/>
      <c r="BZ55" s="667"/>
      <c r="CA55" s="668"/>
      <c r="CB55" s="667"/>
      <c r="CC55" s="668"/>
      <c r="CD55" s="667"/>
      <c r="CE55" s="668"/>
      <c r="CF55" s="667"/>
      <c r="CG55" s="668"/>
      <c r="CH55" s="667"/>
      <c r="CI55" s="668"/>
    </row>
    <row r="56" spans="1:87">
      <c r="B56" s="87" t="s">
        <v>4321</v>
      </c>
    </row>
  </sheetData>
  <sheetProtection autoFilter="0"/>
  <mergeCells count="130">
    <mergeCell ref="CH3:CI3"/>
    <mergeCell ref="CH4:CI4"/>
    <mergeCell ref="CH5:CI5"/>
    <mergeCell ref="B5:C5"/>
    <mergeCell ref="CB3:CC3"/>
    <mergeCell ref="CD3:CE3"/>
    <mergeCell ref="CF3:CG3"/>
    <mergeCell ref="CB4:CC4"/>
    <mergeCell ref="CD4:CE4"/>
    <mergeCell ref="CF4:CG4"/>
    <mergeCell ref="CB5:CC5"/>
    <mergeCell ref="CD5:CE5"/>
    <mergeCell ref="CF5:CG5"/>
    <mergeCell ref="BT5:BU5"/>
    <mergeCell ref="BV5:BW5"/>
    <mergeCell ref="BT4:BU4"/>
    <mergeCell ref="BV4:BW4"/>
    <mergeCell ref="BL5:BM5"/>
    <mergeCell ref="BN5:BO5"/>
    <mergeCell ref="BP5:BQ5"/>
    <mergeCell ref="BR5:BS5"/>
    <mergeCell ref="BX3:BY3"/>
    <mergeCell ref="BZ3:CA3"/>
    <mergeCell ref="BX4:BY4"/>
    <mergeCell ref="BZ4:CA4"/>
    <mergeCell ref="BX5:BY5"/>
    <mergeCell ref="BZ5:CA5"/>
    <mergeCell ref="AN4:AO4"/>
    <mergeCell ref="AT5:AU5"/>
    <mergeCell ref="AV5:AW5"/>
    <mergeCell ref="AX5:AY5"/>
    <mergeCell ref="AZ5:BA5"/>
    <mergeCell ref="BB5:BC5"/>
    <mergeCell ref="AN5:AO5"/>
    <mergeCell ref="BD5:BE5"/>
    <mergeCell ref="BF5:BG5"/>
    <mergeCell ref="BH4:BI4"/>
    <mergeCell ref="BJ4:BK4"/>
    <mergeCell ref="BL4:BM4"/>
    <mergeCell ref="BN4:BO4"/>
    <mergeCell ref="BD4:BE4"/>
    <mergeCell ref="BF4:BG4"/>
    <mergeCell ref="BH5:BI5"/>
    <mergeCell ref="BJ5:BK5"/>
    <mergeCell ref="BP4:BQ4"/>
    <mergeCell ref="BR4:BS4"/>
    <mergeCell ref="BR3:BS3"/>
    <mergeCell ref="BT3:BU3"/>
    <mergeCell ref="BV3:BW3"/>
    <mergeCell ref="AT4:AU4"/>
    <mergeCell ref="AV4:AW4"/>
    <mergeCell ref="AX4:AY4"/>
    <mergeCell ref="AZ4:BA4"/>
    <mergeCell ref="BB4:BC4"/>
    <mergeCell ref="BF3:BG3"/>
    <mergeCell ref="BH3:BI3"/>
    <mergeCell ref="BJ3:BK3"/>
    <mergeCell ref="BL3:BM3"/>
    <mergeCell ref="BN3:BO3"/>
    <mergeCell ref="BP3:BQ3"/>
    <mergeCell ref="AT3:AU3"/>
    <mergeCell ref="AV3:AW3"/>
    <mergeCell ref="AX3:AY3"/>
    <mergeCell ref="AZ3:BA3"/>
    <mergeCell ref="BB3:BC3"/>
    <mergeCell ref="BD3:BE3"/>
    <mergeCell ref="B2:AE2"/>
    <mergeCell ref="B3:C3"/>
    <mergeCell ref="AP3:AQ3"/>
    <mergeCell ref="AP4:AQ4"/>
    <mergeCell ref="AP5:AQ5"/>
    <mergeCell ref="AR3:AS3"/>
    <mergeCell ref="AR4:AS4"/>
    <mergeCell ref="AR5:AS5"/>
    <mergeCell ref="AN3:AO3"/>
    <mergeCell ref="B4:C4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</mergeCells>
  <conditionalFormatting sqref="B3:C4">
    <cfRule type="expression" dxfId="7" priority="16" stopIfTrue="1">
      <formula>#REF!="New Item - Warehouse Package Goods"</formula>
    </cfRule>
  </conditionalFormatting>
  <conditionalFormatting sqref="D3:AO4">
    <cfRule type="expression" dxfId="6" priority="5" stopIfTrue="1">
      <formula>#REF!="New Item - Warehouse Package Goods"</formula>
    </cfRule>
  </conditionalFormatting>
  <conditionalFormatting sqref="AP3:AQ4">
    <cfRule type="expression" dxfId="5" priority="4" stopIfTrue="1">
      <formula>#REF!="New Item - Warehouse Package Goods"</formula>
    </cfRule>
  </conditionalFormatting>
  <conditionalFormatting sqref="AR3:BW4">
    <cfRule type="expression" dxfId="4" priority="3" stopIfTrue="1">
      <formula>#REF!="New Item - Warehouse Package Goods"</formula>
    </cfRule>
  </conditionalFormatting>
  <conditionalFormatting sqref="BX3:CG4">
    <cfRule type="expression" dxfId="3" priority="2" stopIfTrue="1">
      <formula>#REF!="New Item - Warehouse Package Goods"</formula>
    </cfRule>
  </conditionalFormatting>
  <conditionalFormatting sqref="CH3:CI4">
    <cfRule type="expression" dxfId="2" priority="1" stopIfTrue="1">
      <formula>#REF!="New Item - Warehouse Package Goods"</formula>
    </cfRule>
  </conditionalFormatting>
  <pageMargins left="0.25" right="0.25" top="1" bottom="1" header="0.5" footer="0.5"/>
  <pageSetup scale="60" fitToWidth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</sheetPr>
  <dimension ref="A1:Q50"/>
  <sheetViews>
    <sheetView zoomScale="85" zoomScaleNormal="85" workbookViewId="0">
      <selection activeCell="F11" sqref="F11"/>
    </sheetView>
  </sheetViews>
  <sheetFormatPr defaultRowHeight="15"/>
  <cols>
    <col min="1" max="1" width="6" customWidth="1"/>
    <col min="2" max="2" width="7.42578125" customWidth="1"/>
    <col min="4" max="4" width="5.7109375" customWidth="1"/>
    <col min="5" max="5" width="5.140625" customWidth="1"/>
    <col min="6" max="6" width="31" customWidth="1"/>
    <col min="7" max="8" width="16.7109375" customWidth="1"/>
    <col min="9" max="9" width="6" customWidth="1"/>
    <col min="11" max="11" width="7.140625" customWidth="1"/>
    <col min="12" max="12" width="10.5703125" bestFit="1" customWidth="1"/>
    <col min="13" max="13" width="11.140625" customWidth="1"/>
    <col min="14" max="14" width="4.28515625" customWidth="1"/>
    <col min="15" max="15" width="5" style="287" customWidth="1"/>
    <col min="16" max="16" width="26.5703125" customWidth="1"/>
  </cols>
  <sheetData>
    <row r="1" spans="1:16" ht="19.5" thickBot="1">
      <c r="A1" s="1447" t="s">
        <v>4322</v>
      </c>
      <c r="B1" s="1448"/>
      <c r="C1" s="1448"/>
      <c r="D1" s="1448"/>
      <c r="E1" s="1448"/>
      <c r="F1" s="1449"/>
      <c r="G1" s="1072" t="str">
        <f>'Warehouse New Item'!R3</f>
        <v>Version 6/7/23</v>
      </c>
      <c r="H1" s="312"/>
      <c r="J1" s="313" t="s">
        <v>4323</v>
      </c>
      <c r="K1" s="305"/>
      <c r="L1" s="305"/>
      <c r="M1" s="305"/>
    </row>
    <row r="2" spans="1:16" ht="8.25" customHeight="1">
      <c r="J2" s="314"/>
    </row>
    <row r="3" spans="1:16" ht="21.75" customHeight="1">
      <c r="D3" s="1450" t="s">
        <v>4324</v>
      </c>
      <c r="E3" s="1450"/>
      <c r="F3" s="1450"/>
      <c r="G3" s="1450"/>
      <c r="H3" s="315"/>
      <c r="I3" s="289"/>
      <c r="J3" t="s">
        <v>4325</v>
      </c>
    </row>
    <row r="4" spans="1:16" ht="15" customHeight="1">
      <c r="C4" s="316" t="s">
        <v>4326</v>
      </c>
    </row>
    <row r="5" spans="1:16" s="66" customFormat="1" ht="15.75" customHeight="1">
      <c r="A5" s="290"/>
      <c r="B5" s="1451" t="s">
        <v>4327</v>
      </c>
      <c r="C5" s="291" t="s">
        <v>4328</v>
      </c>
      <c r="D5" s="291"/>
      <c r="E5" s="291"/>
      <c r="F5" s="291"/>
      <c r="G5" s="291" t="s">
        <v>4329</v>
      </c>
      <c r="H5" s="291" t="s">
        <v>4329</v>
      </c>
      <c r="I5" s="656"/>
      <c r="J5" s="1453" t="s">
        <v>4330</v>
      </c>
      <c r="K5" s="1454"/>
      <c r="L5" s="290" t="s">
        <v>4331</v>
      </c>
      <c r="M5" s="1455" t="s">
        <v>4332</v>
      </c>
      <c r="N5" s="317"/>
      <c r="O5" s="287"/>
    </row>
    <row r="6" spans="1:16" s="66" customFormat="1" ht="15.75" customHeight="1" thickBot="1">
      <c r="A6" s="292"/>
      <c r="B6" s="1452"/>
      <c r="C6" s="293" t="s">
        <v>4333</v>
      </c>
      <c r="D6" s="292" t="s">
        <v>41</v>
      </c>
      <c r="E6" s="293" t="s">
        <v>42</v>
      </c>
      <c r="F6" s="293" t="s">
        <v>4334</v>
      </c>
      <c r="G6" s="306" t="s">
        <v>4335</v>
      </c>
      <c r="H6" s="306" t="s">
        <v>4336</v>
      </c>
      <c r="I6" s="293" t="s">
        <v>4337</v>
      </c>
      <c r="J6" s="294" t="s">
        <v>4336</v>
      </c>
      <c r="K6" s="295" t="s">
        <v>4338</v>
      </c>
      <c r="L6" s="292" t="s">
        <v>208</v>
      </c>
      <c r="M6" s="1456"/>
      <c r="N6" s="317"/>
      <c r="O6" s="287"/>
      <c r="P6" s="67"/>
    </row>
    <row r="7" spans="1:16" ht="18" customHeight="1" thickTop="1">
      <c r="A7" s="318" t="s">
        <v>4339</v>
      </c>
      <c r="B7" s="302" t="s">
        <v>4340</v>
      </c>
      <c r="C7" s="660"/>
      <c r="D7" s="1052"/>
      <c r="E7" s="1053"/>
      <c r="F7" s="1048"/>
      <c r="G7" s="1074"/>
      <c r="H7" s="1074"/>
      <c r="I7" s="296"/>
      <c r="J7" s="297"/>
      <c r="K7" s="311" t="str">
        <f>IF(ISERROR(J7/I7),"",J7/I7)</f>
        <v/>
      </c>
      <c r="L7" s="1443"/>
      <c r="M7" s="1445"/>
      <c r="N7" s="319"/>
    </row>
    <row r="8" spans="1:16" ht="18" customHeight="1" thickBot="1">
      <c r="A8" s="298" t="s">
        <v>4341</v>
      </c>
      <c r="B8" s="303" t="s">
        <v>4340</v>
      </c>
      <c r="C8" s="661"/>
      <c r="D8" s="300">
        <f>+'Warehouse New Item'!$R21</f>
        <v>0</v>
      </c>
      <c r="E8" s="307">
        <f>+'Warehouse New Item'!$S21</f>
        <v>0</v>
      </c>
      <c r="F8" s="309">
        <f>+'Warehouse New Item'!$M21</f>
        <v>0</v>
      </c>
      <c r="G8" s="675">
        <f>+'Warehouse New Item'!C21</f>
        <v>0</v>
      </c>
      <c r="H8" s="675">
        <f>+'Warehouse New Item'!B21</f>
        <v>0</v>
      </c>
      <c r="I8" s="299">
        <f>+'Warehouse New Item'!$G21</f>
        <v>0</v>
      </c>
      <c r="J8" s="301">
        <f>+'Warehouse New Item'!$H21</f>
        <v>0</v>
      </c>
      <c r="K8" s="304" t="str">
        <f>IF(ISERROR($J8/$I8),"",$J8/$I8)</f>
        <v/>
      </c>
      <c r="L8" s="1444"/>
      <c r="M8" s="1446"/>
      <c r="N8" s="319"/>
    </row>
    <row r="9" spans="1:16" ht="18" customHeight="1" thickTop="1" thickBot="1">
      <c r="N9" s="319"/>
    </row>
    <row r="10" spans="1:16" ht="18" customHeight="1" thickTop="1">
      <c r="A10" s="318" t="s">
        <v>4339</v>
      </c>
      <c r="B10" s="320" t="s">
        <v>4340</v>
      </c>
      <c r="C10" s="662"/>
      <c r="D10" s="1054"/>
      <c r="E10" s="1055"/>
      <c r="F10" s="310"/>
      <c r="G10" s="1075"/>
      <c r="H10" s="1075"/>
      <c r="I10" s="321"/>
      <c r="J10" s="322"/>
      <c r="K10" s="311" t="str">
        <f>IF(ISERROR(J10/I10),"",J10/I10)</f>
        <v/>
      </c>
      <c r="L10" s="1443"/>
      <c r="M10" s="1445"/>
      <c r="N10" s="319"/>
    </row>
    <row r="11" spans="1:16" ht="15.75" thickBot="1">
      <c r="A11" s="298" t="s">
        <v>4341</v>
      </c>
      <c r="B11" s="303" t="s">
        <v>4340</v>
      </c>
      <c r="C11" s="661"/>
      <c r="D11" s="300">
        <f>+'Warehouse New Item'!$R22</f>
        <v>0</v>
      </c>
      <c r="E11" s="307">
        <f>+'Warehouse New Item'!$S22</f>
        <v>0</v>
      </c>
      <c r="F11" s="309">
        <f>+'Warehouse New Item'!$M22</f>
        <v>0</v>
      </c>
      <c r="G11" s="675">
        <f>+'Warehouse New Item'!C22</f>
        <v>0</v>
      </c>
      <c r="H11" s="675">
        <f>+'Warehouse New Item'!B22</f>
        <v>0</v>
      </c>
      <c r="I11" s="299">
        <f>+'Warehouse New Item'!$G22</f>
        <v>0</v>
      </c>
      <c r="J11" s="301">
        <f>+'Warehouse New Item'!$H22</f>
        <v>0</v>
      </c>
      <c r="K11" s="304" t="str">
        <f>IF(ISERROR($J11/$I11),"",$J11/$I11)</f>
        <v/>
      </c>
      <c r="L11" s="1444"/>
      <c r="M11" s="1446"/>
    </row>
    <row r="12" spans="1:16" ht="18" customHeight="1" thickTop="1" thickBot="1">
      <c r="N12" s="319"/>
    </row>
    <row r="13" spans="1:16" ht="18" customHeight="1" thickTop="1">
      <c r="A13" s="318" t="s">
        <v>4339</v>
      </c>
      <c r="B13" s="320" t="s">
        <v>4340</v>
      </c>
      <c r="C13" s="662"/>
      <c r="D13" s="1054"/>
      <c r="E13" s="1055"/>
      <c r="F13" s="1049"/>
      <c r="G13" s="1075"/>
      <c r="H13" s="1075"/>
      <c r="I13" s="321"/>
      <c r="J13" s="322"/>
      <c r="K13" s="311" t="str">
        <f>IF(ISERROR(J13/I13),"",J13/I13)</f>
        <v/>
      </c>
      <c r="L13" s="1443"/>
      <c r="M13" s="1445"/>
      <c r="N13" s="319"/>
    </row>
    <row r="14" spans="1:16" ht="18" customHeight="1" thickBot="1">
      <c r="A14" s="298" t="s">
        <v>4341</v>
      </c>
      <c r="B14" s="303" t="s">
        <v>4340</v>
      </c>
      <c r="C14" s="661"/>
      <c r="D14" s="300">
        <f>+'Warehouse New Item'!$R23</f>
        <v>0</v>
      </c>
      <c r="E14" s="307">
        <f>+'Warehouse New Item'!$S23</f>
        <v>0</v>
      </c>
      <c r="F14" s="309">
        <f>+'Warehouse New Item'!$M23</f>
        <v>0</v>
      </c>
      <c r="G14" s="675">
        <f>+'Warehouse New Item'!C23</f>
        <v>0</v>
      </c>
      <c r="H14" s="675">
        <f>+'Warehouse New Item'!B23</f>
        <v>0</v>
      </c>
      <c r="I14" s="299">
        <f>+'Warehouse New Item'!$G23</f>
        <v>0</v>
      </c>
      <c r="J14" s="301">
        <f>+'Warehouse New Item'!$H23</f>
        <v>0</v>
      </c>
      <c r="K14" s="304" t="str">
        <f>IF(ISERROR($J14/$I14),"",$J14/$I14)</f>
        <v/>
      </c>
      <c r="L14" s="1444"/>
      <c r="M14" s="1446"/>
      <c r="N14" s="319"/>
    </row>
    <row r="15" spans="1:16" ht="18" customHeight="1" thickTop="1" thickBot="1">
      <c r="N15" s="319"/>
    </row>
    <row r="16" spans="1:16" ht="15.75" thickTop="1">
      <c r="A16" s="318" t="s">
        <v>4339</v>
      </c>
      <c r="B16" s="320" t="s">
        <v>4340</v>
      </c>
      <c r="C16" s="662"/>
      <c r="D16" s="1054"/>
      <c r="E16" s="1055"/>
      <c r="F16" s="1049"/>
      <c r="G16" s="1075"/>
      <c r="H16" s="1075"/>
      <c r="I16" s="321"/>
      <c r="J16" s="322"/>
      <c r="K16" s="311" t="str">
        <f>IF(ISERROR(J16/I16),"",J16/I16)</f>
        <v/>
      </c>
      <c r="L16" s="1443"/>
      <c r="M16" s="1445"/>
    </row>
    <row r="17" spans="1:14" ht="18" customHeight="1" thickBot="1">
      <c r="A17" s="298" t="s">
        <v>4341</v>
      </c>
      <c r="B17" s="303" t="s">
        <v>4340</v>
      </c>
      <c r="C17" s="661"/>
      <c r="D17" s="300">
        <f>+'Warehouse New Item'!$R24</f>
        <v>0</v>
      </c>
      <c r="E17" s="307">
        <f>+'Warehouse New Item'!$S24</f>
        <v>0</v>
      </c>
      <c r="F17" s="309">
        <f>+'Warehouse New Item'!$M24</f>
        <v>0</v>
      </c>
      <c r="G17" s="675">
        <f>+'Warehouse New Item'!C24</f>
        <v>0</v>
      </c>
      <c r="H17" s="675">
        <f>+'Warehouse New Item'!B24</f>
        <v>0</v>
      </c>
      <c r="I17" s="299">
        <f>+'Warehouse New Item'!$G24</f>
        <v>0</v>
      </c>
      <c r="J17" s="301">
        <f>+'Warehouse New Item'!$H24</f>
        <v>0</v>
      </c>
      <c r="K17" s="304" t="str">
        <f>IF(ISERROR($J17/$I17),"",$J17/$I17)</f>
        <v/>
      </c>
      <c r="L17" s="1444"/>
      <c r="M17" s="1446"/>
      <c r="N17" s="319"/>
    </row>
    <row r="18" spans="1:14" ht="18" customHeight="1" thickTop="1" thickBot="1">
      <c r="A18" s="323"/>
      <c r="B18" s="324"/>
      <c r="C18" s="324"/>
      <c r="D18" s="66"/>
      <c r="E18" s="325"/>
      <c r="F18" s="326"/>
      <c r="G18" s="327"/>
      <c r="H18" s="327"/>
      <c r="I18" s="69"/>
      <c r="J18" s="328"/>
      <c r="K18" s="328"/>
      <c r="L18" s="329"/>
      <c r="M18" s="330"/>
      <c r="N18" s="319"/>
    </row>
    <row r="19" spans="1:14" ht="15.75" thickTop="1">
      <c r="A19" s="318" t="s">
        <v>4339</v>
      </c>
      <c r="B19" s="320" t="s">
        <v>4340</v>
      </c>
      <c r="C19" s="662"/>
      <c r="D19" s="1054"/>
      <c r="E19" s="1055"/>
      <c r="F19" s="310"/>
      <c r="G19" s="1075"/>
      <c r="H19" s="1075"/>
      <c r="I19" s="321"/>
      <c r="J19" s="322"/>
      <c r="K19" s="311" t="str">
        <f>IF(ISERROR(J19/I19),"",J19/I19)</f>
        <v/>
      </c>
      <c r="L19" s="1443"/>
      <c r="M19" s="1445"/>
    </row>
    <row r="20" spans="1:14" ht="18" customHeight="1" thickBot="1">
      <c r="A20" s="298" t="s">
        <v>4341</v>
      </c>
      <c r="B20" s="303" t="s">
        <v>4340</v>
      </c>
      <c r="C20" s="661"/>
      <c r="D20" s="300">
        <f>+'Warehouse New Item'!$R25</f>
        <v>0</v>
      </c>
      <c r="E20" s="307">
        <f>+'Warehouse New Item'!$S25</f>
        <v>0</v>
      </c>
      <c r="F20" s="309">
        <f>+'Warehouse New Item'!$M25</f>
        <v>0</v>
      </c>
      <c r="G20" s="675">
        <f>+'Warehouse New Item'!C25</f>
        <v>0</v>
      </c>
      <c r="H20" s="675">
        <f>+'Warehouse New Item'!B25</f>
        <v>0</v>
      </c>
      <c r="I20" s="299">
        <f>+'Warehouse New Item'!$G25</f>
        <v>0</v>
      </c>
      <c r="J20" s="301">
        <f>+'Warehouse New Item'!$H25</f>
        <v>0</v>
      </c>
      <c r="K20" s="304" t="str">
        <f>IF(ISERROR($J20/$I20),"",$J20/$I20)</f>
        <v/>
      </c>
      <c r="L20" s="1444"/>
      <c r="M20" s="1446"/>
      <c r="N20" s="319"/>
    </row>
    <row r="21" spans="1:14" ht="18" customHeight="1" thickTop="1" thickBot="1">
      <c r="A21" s="323"/>
      <c r="B21" s="324"/>
      <c r="C21" s="67"/>
      <c r="D21" s="66"/>
      <c r="E21" s="325"/>
      <c r="F21" s="326"/>
      <c r="G21" s="327"/>
      <c r="H21" s="327"/>
      <c r="I21" s="69"/>
      <c r="J21" s="328"/>
      <c r="K21" s="328"/>
      <c r="L21" s="329"/>
      <c r="M21" s="330"/>
      <c r="N21" s="319"/>
    </row>
    <row r="22" spans="1:14" ht="15.75" thickTop="1">
      <c r="A22" s="318" t="s">
        <v>4339</v>
      </c>
      <c r="B22" s="320" t="s">
        <v>4340</v>
      </c>
      <c r="C22" s="662"/>
      <c r="D22" s="1054"/>
      <c r="E22" s="1055"/>
      <c r="F22" s="310"/>
      <c r="G22" s="1075"/>
      <c r="H22" s="1075"/>
      <c r="I22" s="321"/>
      <c r="J22" s="322"/>
      <c r="K22" s="311" t="str">
        <f>IF(ISERROR(J22/I22),"",J22/I22)</f>
        <v/>
      </c>
      <c r="L22" s="1443"/>
      <c r="M22" s="1445"/>
    </row>
    <row r="23" spans="1:14" ht="18" customHeight="1" thickBot="1">
      <c r="A23" s="298" t="s">
        <v>4341</v>
      </c>
      <c r="B23" s="303" t="s">
        <v>4340</v>
      </c>
      <c r="C23" s="661"/>
      <c r="D23" s="300">
        <f>+'Warehouse New Item'!$R26</f>
        <v>0</v>
      </c>
      <c r="E23" s="307">
        <f>+'[1]Warehouse New Item'!$R26</f>
        <v>0</v>
      </c>
      <c r="F23" s="309">
        <f>+'Warehouse New Item'!$M26</f>
        <v>0</v>
      </c>
      <c r="G23" s="308">
        <f>+'Warehouse New Item'!C26</f>
        <v>0</v>
      </c>
      <c r="H23" s="308">
        <f>+'Warehouse New Item'!B26</f>
        <v>0</v>
      </c>
      <c r="I23" s="299">
        <f>+'Warehouse New Item'!$G26</f>
        <v>0</v>
      </c>
      <c r="J23" s="301">
        <f>+'Warehouse New Item'!$H26</f>
        <v>0</v>
      </c>
      <c r="K23" s="304" t="str">
        <f>IF(ISERROR($J23/$I23),"",$J23/$I23)</f>
        <v/>
      </c>
      <c r="L23" s="1444"/>
      <c r="M23" s="1446"/>
      <c r="N23" s="319"/>
    </row>
    <row r="24" spans="1:14" ht="18" customHeight="1" thickTop="1" thickBot="1">
      <c r="A24" s="323"/>
      <c r="B24" s="324"/>
      <c r="C24" s="1050"/>
      <c r="D24" s="66"/>
      <c r="E24" s="325"/>
      <c r="F24" s="326"/>
      <c r="G24" s="327"/>
      <c r="H24" s="327"/>
      <c r="I24" s="69"/>
      <c r="J24" s="328"/>
      <c r="K24" s="328"/>
      <c r="L24" s="329"/>
      <c r="M24" s="330"/>
      <c r="N24" s="319"/>
    </row>
    <row r="25" spans="1:14" ht="15.75" thickTop="1">
      <c r="A25" s="318" t="s">
        <v>4339</v>
      </c>
      <c r="B25" s="320" t="s">
        <v>4340</v>
      </c>
      <c r="C25" s="662"/>
      <c r="D25" s="1054"/>
      <c r="E25" s="1055"/>
      <c r="F25" s="1049"/>
      <c r="G25" s="1075"/>
      <c r="H25" s="1075"/>
      <c r="I25" s="321"/>
      <c r="J25" s="322"/>
      <c r="K25" s="311" t="str">
        <f>IF(ISERROR(J25/I25),"",J25/I25)</f>
        <v/>
      </c>
      <c r="L25" s="1443"/>
      <c r="M25" s="1445"/>
    </row>
    <row r="26" spans="1:14" ht="18" customHeight="1" thickBot="1">
      <c r="A26" s="298" t="s">
        <v>4341</v>
      </c>
      <c r="B26" s="303" t="s">
        <v>4340</v>
      </c>
      <c r="C26" s="661"/>
      <c r="D26" s="300">
        <f>+'Warehouse New Item'!$R27</f>
        <v>0</v>
      </c>
      <c r="E26" s="307">
        <f>+'Warehouse New Item'!$S27</f>
        <v>0</v>
      </c>
      <c r="F26" s="309">
        <f>+'Warehouse New Item'!$M27</f>
        <v>0</v>
      </c>
      <c r="G26" s="675">
        <f>+'Warehouse New Item'!C27</f>
        <v>0</v>
      </c>
      <c r="H26" s="675">
        <f>+'Warehouse New Item'!B27</f>
        <v>0</v>
      </c>
      <c r="I26" s="299">
        <f>+'Warehouse New Item'!$G27</f>
        <v>0</v>
      </c>
      <c r="J26" s="301">
        <f>+'Warehouse New Item'!$H27</f>
        <v>0</v>
      </c>
      <c r="K26" s="304" t="str">
        <f>IF(ISERROR($J26/$I26),"",$J26/$I26)</f>
        <v/>
      </c>
      <c r="L26" s="1444"/>
      <c r="M26" s="1446"/>
      <c r="N26" s="319"/>
    </row>
    <row r="27" spans="1:14" ht="18" customHeight="1" thickTop="1" thickBot="1">
      <c r="A27" s="323"/>
      <c r="B27" s="324"/>
      <c r="C27" s="1050"/>
      <c r="D27" s="66"/>
      <c r="E27" s="325"/>
      <c r="F27" s="326"/>
      <c r="G27" s="327"/>
      <c r="H27" s="327"/>
      <c r="I27" s="69"/>
      <c r="J27" s="328"/>
      <c r="K27" s="328"/>
      <c r="L27" s="329"/>
      <c r="M27" s="330"/>
      <c r="N27" s="319"/>
    </row>
    <row r="28" spans="1:14" ht="15.75" thickTop="1">
      <c r="A28" s="318" t="s">
        <v>4339</v>
      </c>
      <c r="B28" s="320" t="s">
        <v>4340</v>
      </c>
      <c r="C28" s="662"/>
      <c r="D28" s="1054"/>
      <c r="E28" s="1055"/>
      <c r="F28" s="1049"/>
      <c r="G28" s="1075"/>
      <c r="H28" s="1075"/>
      <c r="I28" s="321"/>
      <c r="J28" s="322"/>
      <c r="K28" s="311" t="str">
        <f>IF(ISERROR(J28/I28),"",J28/I28)</f>
        <v/>
      </c>
      <c r="L28" s="1443"/>
      <c r="M28" s="1445"/>
    </row>
    <row r="29" spans="1:14" ht="18" customHeight="1" thickBot="1">
      <c r="A29" s="298" t="s">
        <v>4341</v>
      </c>
      <c r="B29" s="303" t="s">
        <v>4340</v>
      </c>
      <c r="C29" s="661"/>
      <c r="D29" s="300">
        <f>+'Warehouse New Item'!$R28</f>
        <v>0</v>
      </c>
      <c r="E29" s="307">
        <f>+'Warehouse New Item'!$S28</f>
        <v>0</v>
      </c>
      <c r="F29" s="309">
        <f>+'Warehouse New Item'!$M28</f>
        <v>0</v>
      </c>
      <c r="G29" s="675">
        <f>+'Warehouse New Item'!C28</f>
        <v>0</v>
      </c>
      <c r="H29" s="675">
        <f>+'Warehouse New Item'!B28</f>
        <v>0</v>
      </c>
      <c r="I29" s="299">
        <f>+'Warehouse New Item'!$G28</f>
        <v>0</v>
      </c>
      <c r="J29" s="301">
        <f>+'Warehouse New Item'!$H28</f>
        <v>0</v>
      </c>
      <c r="K29" s="304" t="str">
        <f>IF(ISERROR($J29/$I29),"",$J29/$I29)</f>
        <v/>
      </c>
      <c r="L29" s="1444"/>
      <c r="M29" s="1446"/>
      <c r="N29" s="319"/>
    </row>
    <row r="30" spans="1:14" ht="18" customHeight="1" thickTop="1">
      <c r="A30" s="331" t="s">
        <v>4342</v>
      </c>
      <c r="C30" s="67"/>
      <c r="D30" s="66"/>
      <c r="E30" s="325"/>
      <c r="F30" s="326"/>
      <c r="G30" s="327"/>
      <c r="H30" s="327"/>
      <c r="I30" s="69"/>
      <c r="J30" s="328"/>
      <c r="K30" s="328"/>
      <c r="L30" s="329"/>
      <c r="M30" s="330"/>
      <c r="N30" s="319"/>
    </row>
    <row r="31" spans="1:14" ht="21" customHeight="1">
      <c r="A31" s="331" t="s">
        <v>4343</v>
      </c>
      <c r="B31" s="332"/>
      <c r="C31" s="332"/>
      <c r="D31" s="332"/>
      <c r="E31" s="332"/>
      <c r="F31" s="333"/>
      <c r="G31" s="332"/>
      <c r="H31" s="332"/>
      <c r="I31" s="332"/>
      <c r="J31" s="332"/>
      <c r="K31" s="332"/>
      <c r="L31" s="332"/>
      <c r="M31" s="287"/>
      <c r="N31" s="319"/>
    </row>
    <row r="32" spans="1:14" ht="18" customHeight="1">
      <c r="A32" s="331" t="s">
        <v>4344</v>
      </c>
      <c r="E32" s="287"/>
      <c r="F32" s="334"/>
      <c r="N32" s="319"/>
    </row>
    <row r="33" spans="1:17" ht="18" customHeight="1">
      <c r="A33" s="331" t="s">
        <v>4345</v>
      </c>
      <c r="E33" s="287"/>
      <c r="F33" s="334"/>
      <c r="N33" s="319"/>
    </row>
    <row r="34" spans="1:17" ht="18.75" customHeight="1">
      <c r="A34" s="331" t="s">
        <v>4346</v>
      </c>
      <c r="B34" s="335"/>
      <c r="C34" s="335"/>
      <c r="D34" s="335"/>
      <c r="E34" s="336"/>
      <c r="F34" s="337"/>
      <c r="N34" s="319"/>
    </row>
    <row r="35" spans="1:17">
      <c r="B35" s="338"/>
      <c r="C35" s="338"/>
      <c r="D35" s="338"/>
      <c r="E35" s="336"/>
      <c r="F35" s="337"/>
    </row>
    <row r="36" spans="1:17" ht="20.100000000000001" customHeight="1">
      <c r="A36" s="338"/>
      <c r="B36" s="338"/>
      <c r="C36" s="338"/>
      <c r="D36" s="338"/>
      <c r="E36" s="336"/>
      <c r="F36" s="337"/>
      <c r="N36" s="287"/>
    </row>
    <row r="37" spans="1:17" ht="20.100000000000001" customHeight="1">
      <c r="N37" s="287"/>
      <c r="P37" s="287"/>
      <c r="Q37" s="334"/>
    </row>
    <row r="38" spans="1:17" ht="20.100000000000001" customHeight="1">
      <c r="N38" s="287"/>
      <c r="P38" s="287"/>
      <c r="Q38" s="334"/>
    </row>
    <row r="39" spans="1:17" ht="20.100000000000001" customHeight="1">
      <c r="P39" s="287"/>
      <c r="Q39" s="334"/>
    </row>
    <row r="40" spans="1:17" ht="20.100000000000001" customHeight="1">
      <c r="P40" s="287"/>
      <c r="Q40" s="334"/>
    </row>
    <row r="41" spans="1:17" ht="20.100000000000001" customHeight="1">
      <c r="P41" s="287"/>
      <c r="Q41" s="334"/>
    </row>
    <row r="42" spans="1:17" ht="20.100000000000001" customHeight="1">
      <c r="P42" s="287"/>
      <c r="Q42" s="334"/>
    </row>
    <row r="43" spans="1:17" ht="20.100000000000001" customHeight="1">
      <c r="P43" s="287"/>
      <c r="Q43" s="334"/>
    </row>
    <row r="44" spans="1:17" ht="20.100000000000001" customHeight="1">
      <c r="P44" s="287"/>
      <c r="Q44" s="334"/>
    </row>
    <row r="45" spans="1:17" ht="20.100000000000001" customHeight="1">
      <c r="P45" s="287"/>
      <c r="Q45" s="287"/>
    </row>
    <row r="46" spans="1:17" ht="20.100000000000001" customHeight="1">
      <c r="P46" s="287"/>
      <c r="Q46" s="287"/>
    </row>
    <row r="47" spans="1:17" ht="20.100000000000001" customHeight="1">
      <c r="P47" s="287"/>
      <c r="Q47" s="287"/>
    </row>
    <row r="48" spans="1:17" ht="20.100000000000001" customHeight="1">
      <c r="P48" s="287"/>
      <c r="Q48" s="287"/>
    </row>
    <row r="49" ht="20.100000000000001" customHeight="1"/>
    <row r="50" ht="20.100000000000001" customHeight="1"/>
  </sheetData>
  <customSheetViews>
    <customSheetView guid="{46EC73BC-F04D-40CA-A242-737CF95450E9}">
      <selection activeCell="A34" sqref="A34"/>
      <pageMargins left="0" right="0" top="0" bottom="0" header="0" footer="0"/>
      <printOptions horizontalCentered="1"/>
      <pageSetup scale="90" orientation="landscape" r:id="rId1"/>
      <headerFooter>
        <oddFooter>&amp;L&amp;Z&amp;F
&amp;A&amp;Cpage &amp;P of &amp;N&amp;R&amp;D &amp;T</oddFooter>
      </headerFooter>
    </customSheetView>
  </customSheetViews>
  <mergeCells count="21">
    <mergeCell ref="A1:F1"/>
    <mergeCell ref="D3:G3"/>
    <mergeCell ref="B5:B6"/>
    <mergeCell ref="J5:K5"/>
    <mergeCell ref="M5:M6"/>
    <mergeCell ref="L28:L29"/>
    <mergeCell ref="M28:M29"/>
    <mergeCell ref="L7:L8"/>
    <mergeCell ref="M7:M8"/>
    <mergeCell ref="L22:L23"/>
    <mergeCell ref="M22:M23"/>
    <mergeCell ref="L25:L26"/>
    <mergeCell ref="M25:M26"/>
    <mergeCell ref="L19:L20"/>
    <mergeCell ref="M19:M20"/>
    <mergeCell ref="M10:M11"/>
    <mergeCell ref="L10:L11"/>
    <mergeCell ref="L13:L14"/>
    <mergeCell ref="M13:M14"/>
    <mergeCell ref="L16:L17"/>
    <mergeCell ref="M16:M17"/>
  </mergeCells>
  <conditionalFormatting sqref="D11:F11 I11:J11 D8:F8 I8:J8 I29:J30 I14:J14 D14:F14 I17:J18 I20:J21 I23:J24 I26:J27 D17:F18 D20:F21 D23:F24 D26:F27 D29:F30">
    <cfRule type="cellIs" dxfId="1" priority="1" stopIfTrue="1" operator="equal">
      <formula>0</formula>
    </cfRule>
  </conditionalFormatting>
  <printOptions horizontalCentered="1"/>
  <pageMargins left="0" right="0" top="0.42" bottom="0.68" header="0.3" footer="0.3"/>
  <pageSetup scale="90" orientation="landscape" r:id="rId2"/>
  <headerFooter>
    <oddFooter>&amp;L&amp;Z&amp;F
&amp;A&amp;Cpage &amp;P of &amp;N&amp;R&amp;D &amp;T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errorTitle="Stope" error="Invalid Data" promptTitle="Reason Code" prompt="Select applicable code" xr:uid="{00000000-0002-0000-0600-000000000000}">
          <x14:formula1>
            <xm:f>Data!$J$2:$J$5</xm:f>
          </x14:formula1>
          <xm:sqref>M7:M8 M10:M11 M13:M14 M16:M17 M19:M20 M22:M23 M25:M26 M28:M29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AV59"/>
  <sheetViews>
    <sheetView zoomScale="40" zoomScaleNormal="40" workbookViewId="0">
      <pane xSplit="23" ySplit="4" topLeftCell="X5" activePane="bottomRight" state="frozen"/>
      <selection pane="bottomRight" activeCell="B87" sqref="B87"/>
      <selection pane="bottomLeft" activeCell="B87" sqref="B87"/>
      <selection pane="topRight" activeCell="B87" sqref="B87"/>
    </sheetView>
  </sheetViews>
  <sheetFormatPr defaultColWidth="9.140625" defaultRowHeight="12.75"/>
  <cols>
    <col min="1" max="1" width="9.140625" style="87"/>
    <col min="2" max="2" width="9.5703125" style="87" bestFit="1" customWidth="1"/>
    <col min="3" max="5" width="9.140625" style="87"/>
    <col min="6" max="6" width="3.140625" style="87" customWidth="1"/>
    <col min="7" max="11" width="9.140625" style="87"/>
    <col min="12" max="12" width="3.5703125" style="87" customWidth="1"/>
    <col min="13" max="17" width="9.140625" style="87"/>
    <col min="18" max="18" width="3.28515625" style="87" customWidth="1"/>
    <col min="19" max="23" width="9.140625" style="87"/>
    <col min="24" max="24" width="3.28515625" style="87" customWidth="1"/>
    <col min="25" max="29" width="9.140625" style="87"/>
    <col min="30" max="30" width="3.28515625" style="87" customWidth="1"/>
    <col min="31" max="35" width="9.140625" style="87"/>
    <col min="36" max="36" width="3.28515625" style="87" customWidth="1"/>
    <col min="37" max="41" width="9.140625" style="87"/>
    <col min="42" max="42" width="3.28515625" style="87" customWidth="1"/>
    <col min="43" max="47" width="9.140625" style="87"/>
    <col min="48" max="48" width="3.7109375" style="87" customWidth="1"/>
    <col min="49" max="16384" width="9.140625" style="87"/>
  </cols>
  <sheetData>
    <row r="1" spans="1:48" ht="18">
      <c r="A1" s="1469" t="s">
        <v>4347</v>
      </c>
      <c r="B1" s="1469"/>
      <c r="C1" s="1469"/>
      <c r="D1" s="1469"/>
      <c r="E1" s="1469"/>
      <c r="F1" s="1469"/>
      <c r="G1" s="1469"/>
      <c r="H1" s="1469"/>
      <c r="I1" s="1469"/>
      <c r="J1" s="1469"/>
      <c r="K1" s="1469"/>
      <c r="L1" s="1469"/>
      <c r="M1" s="1469"/>
      <c r="N1" s="1469"/>
      <c r="O1" s="1469"/>
      <c r="Q1" s="1468" t="s">
        <v>4348</v>
      </c>
      <c r="R1" s="1468"/>
      <c r="S1" s="1468"/>
      <c r="T1" s="1468"/>
      <c r="U1" s="1468"/>
      <c r="V1" s="1468"/>
      <c r="W1" s="1468"/>
      <c r="X1" s="1468"/>
      <c r="Y1" s="1468"/>
      <c r="Z1" s="1468"/>
      <c r="AA1" s="1468"/>
      <c r="AB1" s="1468"/>
      <c r="AC1" s="1468"/>
    </row>
    <row r="2" spans="1:48" ht="15.75" customHeight="1">
      <c r="A2" s="1470" t="s">
        <v>4349</v>
      </c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Q2" s="1468"/>
      <c r="R2" s="1468"/>
      <c r="S2" s="1468"/>
      <c r="T2" s="1468"/>
      <c r="U2" s="1468"/>
      <c r="V2" s="1468"/>
      <c r="W2" s="1468"/>
      <c r="X2" s="1468"/>
      <c r="Y2" s="1468"/>
      <c r="Z2" s="1468"/>
      <c r="AA2" s="1468"/>
      <c r="AB2" s="1468"/>
      <c r="AC2" s="1468"/>
    </row>
    <row r="3" spans="1:48" ht="15">
      <c r="A3" s="1470" t="s">
        <v>4350</v>
      </c>
      <c r="B3" s="1470"/>
      <c r="C3" s="1470"/>
      <c r="D3" s="1470"/>
      <c r="E3" s="1470"/>
      <c r="F3" s="1470"/>
      <c r="G3" s="1470"/>
      <c r="H3" s="1470"/>
      <c r="I3" s="1470"/>
      <c r="J3" s="1470"/>
      <c r="K3" s="1470"/>
      <c r="L3" s="1470"/>
      <c r="M3" s="1470"/>
      <c r="N3" s="1470"/>
      <c r="O3" s="1470"/>
    </row>
    <row r="4" spans="1:48" ht="14.25">
      <c r="A4" s="1471" t="s">
        <v>4351</v>
      </c>
      <c r="B4" s="1471"/>
      <c r="C4" s="1471"/>
      <c r="D4" s="1471"/>
      <c r="E4" s="1471"/>
      <c r="F4" s="1471"/>
      <c r="G4" s="1471"/>
      <c r="H4" s="1471"/>
      <c r="I4" s="1471"/>
      <c r="J4" s="1471"/>
      <c r="K4" s="1471"/>
      <c r="L4" s="1471"/>
      <c r="M4" s="1471"/>
      <c r="N4" s="1471"/>
      <c r="O4" s="1471"/>
    </row>
    <row r="5" spans="1:48" ht="13.5" thickBot="1">
      <c r="A5" s="1467" t="s">
        <v>4352</v>
      </c>
      <c r="B5" s="1467"/>
      <c r="C5" s="1467"/>
      <c r="D5" s="1467"/>
      <c r="E5" s="1467"/>
      <c r="F5" s="88"/>
      <c r="G5" s="1467" t="s">
        <v>4353</v>
      </c>
      <c r="H5" s="1467"/>
      <c r="I5" s="1467"/>
      <c r="J5" s="1467"/>
      <c r="K5" s="1467"/>
      <c r="L5" s="88"/>
      <c r="M5" s="1467" t="s">
        <v>4354</v>
      </c>
      <c r="N5" s="1467"/>
      <c r="O5" s="1467"/>
      <c r="P5" s="1467"/>
      <c r="Q5" s="1467"/>
      <c r="R5" s="88"/>
      <c r="S5" s="1467" t="s">
        <v>4355</v>
      </c>
      <c r="T5" s="1467"/>
      <c r="U5" s="1467"/>
      <c r="V5" s="1467"/>
      <c r="W5" s="1467"/>
      <c r="X5" s="88"/>
      <c r="Y5" s="1467" t="s">
        <v>4356</v>
      </c>
      <c r="Z5" s="1467"/>
      <c r="AA5" s="1467"/>
      <c r="AB5" s="1467"/>
      <c r="AC5" s="1467"/>
      <c r="AD5" s="88"/>
      <c r="AE5" s="1467" t="s">
        <v>4357</v>
      </c>
      <c r="AF5" s="1467"/>
      <c r="AG5" s="1467"/>
      <c r="AH5" s="1467"/>
      <c r="AI5" s="1467"/>
      <c r="AJ5" s="88"/>
      <c r="AK5" s="1467" t="s">
        <v>4358</v>
      </c>
      <c r="AL5" s="1467"/>
      <c r="AM5" s="1467"/>
      <c r="AN5" s="1467"/>
      <c r="AO5" s="1467"/>
      <c r="AP5" s="88"/>
      <c r="AQ5" s="1467" t="s">
        <v>4359</v>
      </c>
      <c r="AR5" s="1467"/>
      <c r="AS5" s="1467"/>
      <c r="AT5" s="1467"/>
      <c r="AU5" s="1467"/>
      <c r="AV5" s="88"/>
    </row>
    <row r="6" spans="1:48">
      <c r="A6" s="1458"/>
      <c r="B6" s="1459"/>
      <c r="C6" s="1459"/>
      <c r="D6" s="1459"/>
      <c r="E6" s="1460"/>
      <c r="F6" s="672"/>
      <c r="G6" s="1458"/>
      <c r="H6" s="1459"/>
      <c r="I6" s="1459"/>
      <c r="J6" s="1459"/>
      <c r="K6" s="1460"/>
      <c r="L6" s="672"/>
      <c r="M6" s="1458"/>
      <c r="N6" s="1459"/>
      <c r="O6" s="1459"/>
      <c r="P6" s="1459"/>
      <c r="Q6" s="1460"/>
      <c r="R6" s="672"/>
      <c r="S6" s="1458"/>
      <c r="T6" s="1459"/>
      <c r="U6" s="1459"/>
      <c r="V6" s="1459"/>
      <c r="W6" s="1460"/>
      <c r="X6" s="672"/>
      <c r="Y6" s="1458"/>
      <c r="Z6" s="1459"/>
      <c r="AA6" s="1459"/>
      <c r="AB6" s="1459"/>
      <c r="AC6" s="1460"/>
      <c r="AD6" s="672"/>
      <c r="AE6" s="1458"/>
      <c r="AF6" s="1459"/>
      <c r="AG6" s="1459"/>
      <c r="AH6" s="1459"/>
      <c r="AI6" s="1460"/>
      <c r="AJ6" s="672"/>
      <c r="AK6" s="1458"/>
      <c r="AL6" s="1459"/>
      <c r="AM6" s="1459"/>
      <c r="AN6" s="1459"/>
      <c r="AO6" s="1460"/>
      <c r="AP6" s="672"/>
      <c r="AQ6" s="1458"/>
      <c r="AR6" s="1459"/>
      <c r="AS6" s="1459"/>
      <c r="AT6" s="1459"/>
      <c r="AU6" s="1460"/>
      <c r="AV6" s="88"/>
    </row>
    <row r="7" spans="1:48">
      <c r="A7" s="1461"/>
      <c r="B7" s="1462"/>
      <c r="C7" s="1462"/>
      <c r="D7" s="1462"/>
      <c r="E7" s="1463"/>
      <c r="F7" s="672"/>
      <c r="G7" s="1461"/>
      <c r="H7" s="1462"/>
      <c r="I7" s="1462"/>
      <c r="J7" s="1462"/>
      <c r="K7" s="1463"/>
      <c r="L7" s="672"/>
      <c r="M7" s="1461"/>
      <c r="N7" s="1462"/>
      <c r="O7" s="1462"/>
      <c r="P7" s="1462"/>
      <c r="Q7" s="1463"/>
      <c r="R7" s="672"/>
      <c r="S7" s="1461"/>
      <c r="T7" s="1462"/>
      <c r="U7" s="1462"/>
      <c r="V7" s="1462"/>
      <c r="W7" s="1463"/>
      <c r="X7" s="672"/>
      <c r="Y7" s="1461"/>
      <c r="Z7" s="1462"/>
      <c r="AA7" s="1462"/>
      <c r="AB7" s="1462"/>
      <c r="AC7" s="1463"/>
      <c r="AD7" s="672"/>
      <c r="AE7" s="1461"/>
      <c r="AF7" s="1462"/>
      <c r="AG7" s="1462"/>
      <c r="AH7" s="1462"/>
      <c r="AI7" s="1463"/>
      <c r="AJ7" s="672"/>
      <c r="AK7" s="1461"/>
      <c r="AL7" s="1462"/>
      <c r="AM7" s="1462"/>
      <c r="AN7" s="1462"/>
      <c r="AO7" s="1463"/>
      <c r="AP7" s="672"/>
      <c r="AQ7" s="1461"/>
      <c r="AR7" s="1462"/>
      <c r="AS7" s="1462"/>
      <c r="AT7" s="1462"/>
      <c r="AU7" s="1463"/>
      <c r="AV7" s="88"/>
    </row>
    <row r="8" spans="1:48">
      <c r="A8" s="1461"/>
      <c r="B8" s="1462"/>
      <c r="C8" s="1462"/>
      <c r="D8" s="1462"/>
      <c r="E8" s="1463"/>
      <c r="F8" s="672"/>
      <c r="G8" s="1461"/>
      <c r="H8" s="1462"/>
      <c r="I8" s="1462"/>
      <c r="J8" s="1462"/>
      <c r="K8" s="1463"/>
      <c r="L8" s="672"/>
      <c r="M8" s="1461"/>
      <c r="N8" s="1462"/>
      <c r="O8" s="1462"/>
      <c r="P8" s="1462"/>
      <c r="Q8" s="1463"/>
      <c r="R8" s="672"/>
      <c r="S8" s="1461"/>
      <c r="T8" s="1462"/>
      <c r="U8" s="1462"/>
      <c r="V8" s="1462"/>
      <c r="W8" s="1463"/>
      <c r="X8" s="672"/>
      <c r="Y8" s="1461"/>
      <c r="Z8" s="1462"/>
      <c r="AA8" s="1462"/>
      <c r="AB8" s="1462"/>
      <c r="AC8" s="1463"/>
      <c r="AD8" s="672"/>
      <c r="AE8" s="1461"/>
      <c r="AF8" s="1462"/>
      <c r="AG8" s="1462"/>
      <c r="AH8" s="1462"/>
      <c r="AI8" s="1463"/>
      <c r="AJ8" s="672"/>
      <c r="AK8" s="1461"/>
      <c r="AL8" s="1462"/>
      <c r="AM8" s="1462"/>
      <c r="AN8" s="1462"/>
      <c r="AO8" s="1463"/>
      <c r="AP8" s="672"/>
      <c r="AQ8" s="1461"/>
      <c r="AR8" s="1462"/>
      <c r="AS8" s="1462"/>
      <c r="AT8" s="1462"/>
      <c r="AU8" s="1463"/>
      <c r="AV8" s="88"/>
    </row>
    <row r="9" spans="1:48">
      <c r="A9" s="1461"/>
      <c r="B9" s="1462"/>
      <c r="C9" s="1462"/>
      <c r="D9" s="1462"/>
      <c r="E9" s="1463"/>
      <c r="F9" s="672"/>
      <c r="G9" s="1461"/>
      <c r="H9" s="1462"/>
      <c r="I9" s="1462"/>
      <c r="J9" s="1462"/>
      <c r="K9" s="1463"/>
      <c r="L9" s="672"/>
      <c r="M9" s="1461"/>
      <c r="N9" s="1462"/>
      <c r="O9" s="1462"/>
      <c r="P9" s="1462"/>
      <c r="Q9" s="1463"/>
      <c r="R9" s="672"/>
      <c r="S9" s="1461"/>
      <c r="T9" s="1462"/>
      <c r="U9" s="1462"/>
      <c r="V9" s="1462"/>
      <c r="W9" s="1463"/>
      <c r="X9" s="672"/>
      <c r="Y9" s="1461"/>
      <c r="Z9" s="1462"/>
      <c r="AA9" s="1462"/>
      <c r="AB9" s="1462"/>
      <c r="AC9" s="1463"/>
      <c r="AD9" s="672"/>
      <c r="AE9" s="1461"/>
      <c r="AF9" s="1462"/>
      <c r="AG9" s="1462"/>
      <c r="AH9" s="1462"/>
      <c r="AI9" s="1463"/>
      <c r="AJ9" s="672"/>
      <c r="AK9" s="1461"/>
      <c r="AL9" s="1462"/>
      <c r="AM9" s="1462"/>
      <c r="AN9" s="1462"/>
      <c r="AO9" s="1463"/>
      <c r="AP9" s="672"/>
      <c r="AQ9" s="1461"/>
      <c r="AR9" s="1462"/>
      <c r="AS9" s="1462"/>
      <c r="AT9" s="1462"/>
      <c r="AU9" s="1463"/>
      <c r="AV9" s="88"/>
    </row>
    <row r="10" spans="1:48">
      <c r="A10" s="1461"/>
      <c r="B10" s="1462"/>
      <c r="C10" s="1462"/>
      <c r="D10" s="1462"/>
      <c r="E10" s="1463"/>
      <c r="F10" s="672"/>
      <c r="G10" s="1461"/>
      <c r="H10" s="1462"/>
      <c r="I10" s="1462"/>
      <c r="J10" s="1462"/>
      <c r="K10" s="1463"/>
      <c r="L10" s="672"/>
      <c r="M10" s="1461"/>
      <c r="N10" s="1462"/>
      <c r="O10" s="1462"/>
      <c r="P10" s="1462"/>
      <c r="Q10" s="1463"/>
      <c r="R10" s="672"/>
      <c r="S10" s="1461"/>
      <c r="T10" s="1462"/>
      <c r="U10" s="1462"/>
      <c r="V10" s="1462"/>
      <c r="W10" s="1463"/>
      <c r="X10" s="672"/>
      <c r="Y10" s="1461"/>
      <c r="Z10" s="1462"/>
      <c r="AA10" s="1462"/>
      <c r="AB10" s="1462"/>
      <c r="AC10" s="1463"/>
      <c r="AD10" s="672"/>
      <c r="AE10" s="1461"/>
      <c r="AF10" s="1462"/>
      <c r="AG10" s="1462"/>
      <c r="AH10" s="1462"/>
      <c r="AI10" s="1463"/>
      <c r="AJ10" s="672"/>
      <c r="AK10" s="1461"/>
      <c r="AL10" s="1462"/>
      <c r="AM10" s="1462"/>
      <c r="AN10" s="1462"/>
      <c r="AO10" s="1463"/>
      <c r="AP10" s="672"/>
      <c r="AQ10" s="1461"/>
      <c r="AR10" s="1462"/>
      <c r="AS10" s="1462"/>
      <c r="AT10" s="1462"/>
      <c r="AU10" s="1463"/>
      <c r="AV10" s="88"/>
    </row>
    <row r="11" spans="1:48">
      <c r="A11" s="1461"/>
      <c r="B11" s="1462"/>
      <c r="C11" s="1462"/>
      <c r="D11" s="1462"/>
      <c r="E11" s="1463"/>
      <c r="F11" s="672"/>
      <c r="G11" s="1461"/>
      <c r="H11" s="1462"/>
      <c r="I11" s="1462"/>
      <c r="J11" s="1462"/>
      <c r="K11" s="1463"/>
      <c r="L11" s="672"/>
      <c r="M11" s="1461"/>
      <c r="N11" s="1462"/>
      <c r="O11" s="1462"/>
      <c r="P11" s="1462"/>
      <c r="Q11" s="1463"/>
      <c r="R11" s="672"/>
      <c r="S11" s="1461"/>
      <c r="T11" s="1462"/>
      <c r="U11" s="1462"/>
      <c r="V11" s="1462"/>
      <c r="W11" s="1463"/>
      <c r="X11" s="672"/>
      <c r="Y11" s="1461"/>
      <c r="Z11" s="1462"/>
      <c r="AA11" s="1462"/>
      <c r="AB11" s="1462"/>
      <c r="AC11" s="1463"/>
      <c r="AD11" s="672"/>
      <c r="AE11" s="1461"/>
      <c r="AF11" s="1462"/>
      <c r="AG11" s="1462"/>
      <c r="AH11" s="1462"/>
      <c r="AI11" s="1463"/>
      <c r="AJ11" s="672"/>
      <c r="AK11" s="1461"/>
      <c r="AL11" s="1462"/>
      <c r="AM11" s="1462"/>
      <c r="AN11" s="1462"/>
      <c r="AO11" s="1463"/>
      <c r="AP11" s="672"/>
      <c r="AQ11" s="1461"/>
      <c r="AR11" s="1462"/>
      <c r="AS11" s="1462"/>
      <c r="AT11" s="1462"/>
      <c r="AU11" s="1463"/>
      <c r="AV11" s="88"/>
    </row>
    <row r="12" spans="1:48">
      <c r="A12" s="1461"/>
      <c r="B12" s="1462"/>
      <c r="C12" s="1462"/>
      <c r="D12" s="1462"/>
      <c r="E12" s="1463"/>
      <c r="F12" s="672"/>
      <c r="G12" s="1461"/>
      <c r="H12" s="1462"/>
      <c r="I12" s="1462"/>
      <c r="J12" s="1462"/>
      <c r="K12" s="1463"/>
      <c r="L12" s="672"/>
      <c r="M12" s="1461"/>
      <c r="N12" s="1462"/>
      <c r="O12" s="1462"/>
      <c r="P12" s="1462"/>
      <c r="Q12" s="1463"/>
      <c r="R12" s="672"/>
      <c r="S12" s="1461"/>
      <c r="T12" s="1462"/>
      <c r="U12" s="1462"/>
      <c r="V12" s="1462"/>
      <c r="W12" s="1463"/>
      <c r="X12" s="672"/>
      <c r="Y12" s="1461"/>
      <c r="Z12" s="1462"/>
      <c r="AA12" s="1462"/>
      <c r="AB12" s="1462"/>
      <c r="AC12" s="1463"/>
      <c r="AD12" s="672"/>
      <c r="AE12" s="1461"/>
      <c r="AF12" s="1462"/>
      <c r="AG12" s="1462"/>
      <c r="AH12" s="1462"/>
      <c r="AI12" s="1463"/>
      <c r="AJ12" s="672"/>
      <c r="AK12" s="1461"/>
      <c r="AL12" s="1462"/>
      <c r="AM12" s="1462"/>
      <c r="AN12" s="1462"/>
      <c r="AO12" s="1463"/>
      <c r="AP12" s="672"/>
      <c r="AQ12" s="1461"/>
      <c r="AR12" s="1462"/>
      <c r="AS12" s="1462"/>
      <c r="AT12" s="1462"/>
      <c r="AU12" s="1463"/>
      <c r="AV12" s="88"/>
    </row>
    <row r="13" spans="1:48">
      <c r="A13" s="1461"/>
      <c r="B13" s="1462"/>
      <c r="C13" s="1462"/>
      <c r="D13" s="1462"/>
      <c r="E13" s="1463"/>
      <c r="F13" s="672"/>
      <c r="G13" s="1461"/>
      <c r="H13" s="1462"/>
      <c r="I13" s="1462"/>
      <c r="J13" s="1462"/>
      <c r="K13" s="1463"/>
      <c r="L13" s="672"/>
      <c r="M13" s="1461"/>
      <c r="N13" s="1462"/>
      <c r="O13" s="1462"/>
      <c r="P13" s="1462"/>
      <c r="Q13" s="1463"/>
      <c r="R13" s="672"/>
      <c r="S13" s="1461"/>
      <c r="T13" s="1462"/>
      <c r="U13" s="1462"/>
      <c r="V13" s="1462"/>
      <c r="W13" s="1463"/>
      <c r="X13" s="672"/>
      <c r="Y13" s="1461"/>
      <c r="Z13" s="1462"/>
      <c r="AA13" s="1462"/>
      <c r="AB13" s="1462"/>
      <c r="AC13" s="1463"/>
      <c r="AD13" s="672"/>
      <c r="AE13" s="1461"/>
      <c r="AF13" s="1462"/>
      <c r="AG13" s="1462"/>
      <c r="AH13" s="1462"/>
      <c r="AI13" s="1463"/>
      <c r="AJ13" s="672"/>
      <c r="AK13" s="1461"/>
      <c r="AL13" s="1462"/>
      <c r="AM13" s="1462"/>
      <c r="AN13" s="1462"/>
      <c r="AO13" s="1463"/>
      <c r="AP13" s="672"/>
      <c r="AQ13" s="1461"/>
      <c r="AR13" s="1462"/>
      <c r="AS13" s="1462"/>
      <c r="AT13" s="1462"/>
      <c r="AU13" s="1463"/>
      <c r="AV13" s="88"/>
    </row>
    <row r="14" spans="1:48">
      <c r="A14" s="1461"/>
      <c r="B14" s="1462"/>
      <c r="C14" s="1462"/>
      <c r="D14" s="1462"/>
      <c r="E14" s="1463"/>
      <c r="F14" s="672"/>
      <c r="G14" s="1461"/>
      <c r="H14" s="1462"/>
      <c r="I14" s="1462"/>
      <c r="J14" s="1462"/>
      <c r="K14" s="1463"/>
      <c r="L14" s="672"/>
      <c r="M14" s="1461"/>
      <c r="N14" s="1462"/>
      <c r="O14" s="1462"/>
      <c r="P14" s="1462"/>
      <c r="Q14" s="1463"/>
      <c r="R14" s="672"/>
      <c r="S14" s="1461"/>
      <c r="T14" s="1462"/>
      <c r="U14" s="1462"/>
      <c r="V14" s="1462"/>
      <c r="W14" s="1463"/>
      <c r="X14" s="672"/>
      <c r="Y14" s="1461"/>
      <c r="Z14" s="1462"/>
      <c r="AA14" s="1462"/>
      <c r="AB14" s="1462"/>
      <c r="AC14" s="1463"/>
      <c r="AD14" s="672"/>
      <c r="AE14" s="1461"/>
      <c r="AF14" s="1462"/>
      <c r="AG14" s="1462"/>
      <c r="AH14" s="1462"/>
      <c r="AI14" s="1463"/>
      <c r="AJ14" s="672"/>
      <c r="AK14" s="1461"/>
      <c r="AL14" s="1462"/>
      <c r="AM14" s="1462"/>
      <c r="AN14" s="1462"/>
      <c r="AO14" s="1463"/>
      <c r="AP14" s="672"/>
      <c r="AQ14" s="1461"/>
      <c r="AR14" s="1462"/>
      <c r="AS14" s="1462"/>
      <c r="AT14" s="1462"/>
      <c r="AU14" s="1463"/>
      <c r="AV14" s="88"/>
    </row>
    <row r="15" spans="1:48">
      <c r="A15" s="1461"/>
      <c r="B15" s="1462"/>
      <c r="C15" s="1462"/>
      <c r="D15" s="1462"/>
      <c r="E15" s="1463"/>
      <c r="F15" s="672"/>
      <c r="G15" s="1461"/>
      <c r="H15" s="1462"/>
      <c r="I15" s="1462"/>
      <c r="J15" s="1462"/>
      <c r="K15" s="1463"/>
      <c r="L15" s="672"/>
      <c r="M15" s="1461"/>
      <c r="N15" s="1462"/>
      <c r="O15" s="1462"/>
      <c r="P15" s="1462"/>
      <c r="Q15" s="1463"/>
      <c r="R15" s="672"/>
      <c r="S15" s="1461"/>
      <c r="T15" s="1462"/>
      <c r="U15" s="1462"/>
      <c r="V15" s="1462"/>
      <c r="W15" s="1463"/>
      <c r="X15" s="672"/>
      <c r="Y15" s="1461"/>
      <c r="Z15" s="1462"/>
      <c r="AA15" s="1462"/>
      <c r="AB15" s="1462"/>
      <c r="AC15" s="1463"/>
      <c r="AD15" s="672"/>
      <c r="AE15" s="1461"/>
      <c r="AF15" s="1462"/>
      <c r="AG15" s="1462"/>
      <c r="AH15" s="1462"/>
      <c r="AI15" s="1463"/>
      <c r="AJ15" s="672"/>
      <c r="AK15" s="1461"/>
      <c r="AL15" s="1462"/>
      <c r="AM15" s="1462"/>
      <c r="AN15" s="1462"/>
      <c r="AO15" s="1463"/>
      <c r="AP15" s="672"/>
      <c r="AQ15" s="1461"/>
      <c r="AR15" s="1462"/>
      <c r="AS15" s="1462"/>
      <c r="AT15" s="1462"/>
      <c r="AU15" s="1463"/>
      <c r="AV15" s="88"/>
    </row>
    <row r="16" spans="1:48">
      <c r="A16" s="1461"/>
      <c r="B16" s="1462"/>
      <c r="C16" s="1462"/>
      <c r="D16" s="1462"/>
      <c r="E16" s="1463"/>
      <c r="F16" s="672"/>
      <c r="G16" s="1461"/>
      <c r="H16" s="1462"/>
      <c r="I16" s="1462"/>
      <c r="J16" s="1462"/>
      <c r="K16" s="1463"/>
      <c r="L16" s="672"/>
      <c r="M16" s="1461"/>
      <c r="N16" s="1462"/>
      <c r="O16" s="1462"/>
      <c r="P16" s="1462"/>
      <c r="Q16" s="1463"/>
      <c r="R16" s="672"/>
      <c r="S16" s="1461"/>
      <c r="T16" s="1462"/>
      <c r="U16" s="1462"/>
      <c r="V16" s="1462"/>
      <c r="W16" s="1463"/>
      <c r="X16" s="672"/>
      <c r="Y16" s="1461"/>
      <c r="Z16" s="1462"/>
      <c r="AA16" s="1462"/>
      <c r="AB16" s="1462"/>
      <c r="AC16" s="1463"/>
      <c r="AD16" s="672"/>
      <c r="AE16" s="1461"/>
      <c r="AF16" s="1462"/>
      <c r="AG16" s="1462"/>
      <c r="AH16" s="1462"/>
      <c r="AI16" s="1463"/>
      <c r="AJ16" s="672"/>
      <c r="AK16" s="1461"/>
      <c r="AL16" s="1462"/>
      <c r="AM16" s="1462"/>
      <c r="AN16" s="1462"/>
      <c r="AO16" s="1463"/>
      <c r="AP16" s="672"/>
      <c r="AQ16" s="1461"/>
      <c r="AR16" s="1462"/>
      <c r="AS16" s="1462"/>
      <c r="AT16" s="1462"/>
      <c r="AU16" s="1463"/>
      <c r="AV16" s="88"/>
    </row>
    <row r="17" spans="1:48">
      <c r="A17" s="1461"/>
      <c r="B17" s="1462"/>
      <c r="C17" s="1462"/>
      <c r="D17" s="1462"/>
      <c r="E17" s="1463"/>
      <c r="F17" s="672"/>
      <c r="G17" s="1461"/>
      <c r="H17" s="1462"/>
      <c r="I17" s="1462"/>
      <c r="J17" s="1462"/>
      <c r="K17" s="1463"/>
      <c r="L17" s="672"/>
      <c r="M17" s="1461"/>
      <c r="N17" s="1462"/>
      <c r="O17" s="1462"/>
      <c r="P17" s="1462"/>
      <c r="Q17" s="1463"/>
      <c r="R17" s="672"/>
      <c r="S17" s="1461"/>
      <c r="T17" s="1462"/>
      <c r="U17" s="1462"/>
      <c r="V17" s="1462"/>
      <c r="W17" s="1463"/>
      <c r="X17" s="672"/>
      <c r="Y17" s="1461"/>
      <c r="Z17" s="1462"/>
      <c r="AA17" s="1462"/>
      <c r="AB17" s="1462"/>
      <c r="AC17" s="1463"/>
      <c r="AD17" s="672"/>
      <c r="AE17" s="1461"/>
      <c r="AF17" s="1462"/>
      <c r="AG17" s="1462"/>
      <c r="AH17" s="1462"/>
      <c r="AI17" s="1463"/>
      <c r="AJ17" s="672"/>
      <c r="AK17" s="1461"/>
      <c r="AL17" s="1462"/>
      <c r="AM17" s="1462"/>
      <c r="AN17" s="1462"/>
      <c r="AO17" s="1463"/>
      <c r="AP17" s="672"/>
      <c r="AQ17" s="1461"/>
      <c r="AR17" s="1462"/>
      <c r="AS17" s="1462"/>
      <c r="AT17" s="1462"/>
      <c r="AU17" s="1463"/>
      <c r="AV17" s="88"/>
    </row>
    <row r="18" spans="1:48">
      <c r="A18" s="1461"/>
      <c r="B18" s="1462"/>
      <c r="C18" s="1462"/>
      <c r="D18" s="1462"/>
      <c r="E18" s="1463"/>
      <c r="F18" s="672"/>
      <c r="G18" s="1461"/>
      <c r="H18" s="1462"/>
      <c r="I18" s="1462"/>
      <c r="J18" s="1462"/>
      <c r="K18" s="1463"/>
      <c r="L18" s="672"/>
      <c r="M18" s="1461"/>
      <c r="N18" s="1462"/>
      <c r="O18" s="1462"/>
      <c r="P18" s="1462"/>
      <c r="Q18" s="1463"/>
      <c r="R18" s="672"/>
      <c r="S18" s="1461"/>
      <c r="T18" s="1462"/>
      <c r="U18" s="1462"/>
      <c r="V18" s="1462"/>
      <c r="W18" s="1463"/>
      <c r="X18" s="672"/>
      <c r="Y18" s="1461"/>
      <c r="Z18" s="1462"/>
      <c r="AA18" s="1462"/>
      <c r="AB18" s="1462"/>
      <c r="AC18" s="1463"/>
      <c r="AD18" s="672"/>
      <c r="AE18" s="1461"/>
      <c r="AF18" s="1462"/>
      <c r="AG18" s="1462"/>
      <c r="AH18" s="1462"/>
      <c r="AI18" s="1463"/>
      <c r="AJ18" s="672"/>
      <c r="AK18" s="1461"/>
      <c r="AL18" s="1462"/>
      <c r="AM18" s="1462"/>
      <c r="AN18" s="1462"/>
      <c r="AO18" s="1463"/>
      <c r="AP18" s="672"/>
      <c r="AQ18" s="1461"/>
      <c r="AR18" s="1462"/>
      <c r="AS18" s="1462"/>
      <c r="AT18" s="1462"/>
      <c r="AU18" s="1463"/>
      <c r="AV18" s="88"/>
    </row>
    <row r="19" spans="1:48">
      <c r="A19" s="1461"/>
      <c r="B19" s="1462"/>
      <c r="C19" s="1462"/>
      <c r="D19" s="1462"/>
      <c r="E19" s="1463"/>
      <c r="F19" s="672"/>
      <c r="G19" s="1461"/>
      <c r="H19" s="1462"/>
      <c r="I19" s="1462"/>
      <c r="J19" s="1462"/>
      <c r="K19" s="1463"/>
      <c r="L19" s="672"/>
      <c r="M19" s="1461"/>
      <c r="N19" s="1462"/>
      <c r="O19" s="1462"/>
      <c r="P19" s="1462"/>
      <c r="Q19" s="1463"/>
      <c r="R19" s="672"/>
      <c r="S19" s="1461"/>
      <c r="T19" s="1462"/>
      <c r="U19" s="1462"/>
      <c r="V19" s="1462"/>
      <c r="W19" s="1463"/>
      <c r="X19" s="672"/>
      <c r="Y19" s="1461"/>
      <c r="Z19" s="1462"/>
      <c r="AA19" s="1462"/>
      <c r="AB19" s="1462"/>
      <c r="AC19" s="1463"/>
      <c r="AD19" s="672"/>
      <c r="AE19" s="1461"/>
      <c r="AF19" s="1462"/>
      <c r="AG19" s="1462"/>
      <c r="AH19" s="1462"/>
      <c r="AI19" s="1463"/>
      <c r="AJ19" s="672"/>
      <c r="AK19" s="1461"/>
      <c r="AL19" s="1462"/>
      <c r="AM19" s="1462"/>
      <c r="AN19" s="1462"/>
      <c r="AO19" s="1463"/>
      <c r="AP19" s="672"/>
      <c r="AQ19" s="1461"/>
      <c r="AR19" s="1462"/>
      <c r="AS19" s="1462"/>
      <c r="AT19" s="1462"/>
      <c r="AU19" s="1463"/>
      <c r="AV19" s="88"/>
    </row>
    <row r="20" spans="1:48">
      <c r="A20" s="1461"/>
      <c r="B20" s="1462"/>
      <c r="C20" s="1462"/>
      <c r="D20" s="1462"/>
      <c r="E20" s="1463"/>
      <c r="F20" s="672"/>
      <c r="G20" s="1461"/>
      <c r="H20" s="1462"/>
      <c r="I20" s="1462"/>
      <c r="J20" s="1462"/>
      <c r="K20" s="1463"/>
      <c r="L20" s="672"/>
      <c r="M20" s="1461"/>
      <c r="N20" s="1462"/>
      <c r="O20" s="1462"/>
      <c r="P20" s="1462"/>
      <c r="Q20" s="1463"/>
      <c r="R20" s="672"/>
      <c r="S20" s="1461"/>
      <c r="T20" s="1462"/>
      <c r="U20" s="1462"/>
      <c r="V20" s="1462"/>
      <c r="W20" s="1463"/>
      <c r="X20" s="672"/>
      <c r="Y20" s="1461"/>
      <c r="Z20" s="1462"/>
      <c r="AA20" s="1462"/>
      <c r="AB20" s="1462"/>
      <c r="AC20" s="1463"/>
      <c r="AD20" s="672"/>
      <c r="AE20" s="1461"/>
      <c r="AF20" s="1462"/>
      <c r="AG20" s="1462"/>
      <c r="AH20" s="1462"/>
      <c r="AI20" s="1463"/>
      <c r="AJ20" s="672"/>
      <c r="AK20" s="1461"/>
      <c r="AL20" s="1462"/>
      <c r="AM20" s="1462"/>
      <c r="AN20" s="1462"/>
      <c r="AO20" s="1463"/>
      <c r="AP20" s="672"/>
      <c r="AQ20" s="1461"/>
      <c r="AR20" s="1462"/>
      <c r="AS20" s="1462"/>
      <c r="AT20" s="1462"/>
      <c r="AU20" s="1463"/>
      <c r="AV20" s="88"/>
    </row>
    <row r="21" spans="1:48">
      <c r="A21" s="1461"/>
      <c r="B21" s="1462"/>
      <c r="C21" s="1462"/>
      <c r="D21" s="1462"/>
      <c r="E21" s="1463"/>
      <c r="F21" s="672"/>
      <c r="G21" s="1461"/>
      <c r="H21" s="1462"/>
      <c r="I21" s="1462"/>
      <c r="J21" s="1462"/>
      <c r="K21" s="1463"/>
      <c r="L21" s="672"/>
      <c r="M21" s="1461"/>
      <c r="N21" s="1462"/>
      <c r="O21" s="1462"/>
      <c r="P21" s="1462"/>
      <c r="Q21" s="1463"/>
      <c r="R21" s="672"/>
      <c r="S21" s="1461"/>
      <c r="T21" s="1462"/>
      <c r="U21" s="1462"/>
      <c r="V21" s="1462"/>
      <c r="W21" s="1463"/>
      <c r="X21" s="672"/>
      <c r="Y21" s="1461"/>
      <c r="Z21" s="1462"/>
      <c r="AA21" s="1462"/>
      <c r="AB21" s="1462"/>
      <c r="AC21" s="1463"/>
      <c r="AD21" s="672"/>
      <c r="AE21" s="1461"/>
      <c r="AF21" s="1462"/>
      <c r="AG21" s="1462"/>
      <c r="AH21" s="1462"/>
      <c r="AI21" s="1463"/>
      <c r="AJ21" s="672"/>
      <c r="AK21" s="1461"/>
      <c r="AL21" s="1462"/>
      <c r="AM21" s="1462"/>
      <c r="AN21" s="1462"/>
      <c r="AO21" s="1463"/>
      <c r="AP21" s="672"/>
      <c r="AQ21" s="1461"/>
      <c r="AR21" s="1462"/>
      <c r="AS21" s="1462"/>
      <c r="AT21" s="1462"/>
      <c r="AU21" s="1463"/>
      <c r="AV21" s="88"/>
    </row>
    <row r="22" spans="1:48" ht="13.5" thickBot="1">
      <c r="A22" s="1464"/>
      <c r="B22" s="1465"/>
      <c r="C22" s="1465"/>
      <c r="D22" s="1465"/>
      <c r="E22" s="1466"/>
      <c r="F22" s="672"/>
      <c r="G22" s="1464"/>
      <c r="H22" s="1465"/>
      <c r="I22" s="1465"/>
      <c r="J22" s="1465"/>
      <c r="K22" s="1466"/>
      <c r="L22" s="672"/>
      <c r="M22" s="1464"/>
      <c r="N22" s="1465"/>
      <c r="O22" s="1465"/>
      <c r="P22" s="1465"/>
      <c r="Q22" s="1466"/>
      <c r="R22" s="672"/>
      <c r="S22" s="1464"/>
      <c r="T22" s="1465"/>
      <c r="U22" s="1465"/>
      <c r="V22" s="1465"/>
      <c r="W22" s="1466"/>
      <c r="X22" s="672"/>
      <c r="Y22" s="1464"/>
      <c r="Z22" s="1465"/>
      <c r="AA22" s="1465"/>
      <c r="AB22" s="1465"/>
      <c r="AC22" s="1466"/>
      <c r="AD22" s="672"/>
      <c r="AE22" s="1464"/>
      <c r="AF22" s="1465"/>
      <c r="AG22" s="1465"/>
      <c r="AH22" s="1465"/>
      <c r="AI22" s="1466"/>
      <c r="AJ22" s="672"/>
      <c r="AK22" s="1464"/>
      <c r="AL22" s="1465"/>
      <c r="AM22" s="1465"/>
      <c r="AN22" s="1465"/>
      <c r="AO22" s="1466"/>
      <c r="AP22" s="672"/>
      <c r="AQ22" s="1464"/>
      <c r="AR22" s="1465"/>
      <c r="AS22" s="1465"/>
      <c r="AT22" s="1465"/>
      <c r="AU22" s="1466"/>
      <c r="AV22" s="88"/>
    </row>
    <row r="23" spans="1:48" ht="13.5" thickBot="1">
      <c r="A23" s="1457" t="s">
        <v>4360</v>
      </c>
      <c r="B23" s="1457"/>
      <c r="C23" s="1457"/>
      <c r="D23" s="1457"/>
      <c r="E23" s="1457"/>
      <c r="F23" s="672"/>
      <c r="G23" s="1457" t="s">
        <v>4361</v>
      </c>
      <c r="H23" s="1457"/>
      <c r="I23" s="1457"/>
      <c r="J23" s="1457"/>
      <c r="K23" s="1457"/>
      <c r="L23" s="672"/>
      <c r="M23" s="1457" t="s">
        <v>4362</v>
      </c>
      <c r="N23" s="1457"/>
      <c r="O23" s="1457"/>
      <c r="P23" s="1457"/>
      <c r="Q23" s="1457"/>
      <c r="R23" s="672"/>
      <c r="S23" s="1457" t="s">
        <v>4363</v>
      </c>
      <c r="T23" s="1457"/>
      <c r="U23" s="1457"/>
      <c r="V23" s="1457"/>
      <c r="W23" s="1457"/>
      <c r="X23" s="672"/>
      <c r="Y23" s="1457" t="s">
        <v>4364</v>
      </c>
      <c r="Z23" s="1457"/>
      <c r="AA23" s="1457"/>
      <c r="AB23" s="1457"/>
      <c r="AC23" s="1457"/>
      <c r="AD23" s="672"/>
      <c r="AE23" s="1457" t="s">
        <v>4365</v>
      </c>
      <c r="AF23" s="1457"/>
      <c r="AG23" s="1457"/>
      <c r="AH23" s="1457"/>
      <c r="AI23" s="1457"/>
      <c r="AJ23" s="672"/>
      <c r="AK23" s="1457" t="s">
        <v>4366</v>
      </c>
      <c r="AL23" s="1457"/>
      <c r="AM23" s="1457"/>
      <c r="AN23" s="1457"/>
      <c r="AO23" s="1457"/>
      <c r="AP23" s="672"/>
      <c r="AQ23" s="1457" t="s">
        <v>4367</v>
      </c>
      <c r="AR23" s="1457"/>
      <c r="AS23" s="1457"/>
      <c r="AT23" s="1457"/>
      <c r="AU23" s="1457"/>
      <c r="AV23" s="88"/>
    </row>
    <row r="24" spans="1:48">
      <c r="A24" s="1458"/>
      <c r="B24" s="1459"/>
      <c r="C24" s="1459"/>
      <c r="D24" s="1459"/>
      <c r="E24" s="1460"/>
      <c r="F24" s="672"/>
      <c r="G24" s="1458"/>
      <c r="H24" s="1459"/>
      <c r="I24" s="1459"/>
      <c r="J24" s="1459"/>
      <c r="K24" s="1460"/>
      <c r="L24" s="672"/>
      <c r="M24" s="1458"/>
      <c r="N24" s="1459"/>
      <c r="O24" s="1459"/>
      <c r="P24" s="1459"/>
      <c r="Q24" s="1460"/>
      <c r="R24" s="672"/>
      <c r="S24" s="1458"/>
      <c r="T24" s="1459"/>
      <c r="U24" s="1459"/>
      <c r="V24" s="1459"/>
      <c r="W24" s="1460"/>
      <c r="X24" s="672"/>
      <c r="Y24" s="1458"/>
      <c r="Z24" s="1459"/>
      <c r="AA24" s="1459"/>
      <c r="AB24" s="1459"/>
      <c r="AC24" s="1460"/>
      <c r="AD24" s="672"/>
      <c r="AE24" s="1458"/>
      <c r="AF24" s="1459"/>
      <c r="AG24" s="1459"/>
      <c r="AH24" s="1459"/>
      <c r="AI24" s="1460"/>
      <c r="AJ24" s="672"/>
      <c r="AK24" s="1458"/>
      <c r="AL24" s="1459"/>
      <c r="AM24" s="1459"/>
      <c r="AN24" s="1459"/>
      <c r="AO24" s="1460"/>
      <c r="AP24" s="672"/>
      <c r="AQ24" s="1458"/>
      <c r="AR24" s="1459"/>
      <c r="AS24" s="1459"/>
      <c r="AT24" s="1459"/>
      <c r="AU24" s="1460"/>
      <c r="AV24" s="88"/>
    </row>
    <row r="25" spans="1:48">
      <c r="A25" s="1461"/>
      <c r="B25" s="1462"/>
      <c r="C25" s="1462"/>
      <c r="D25" s="1462"/>
      <c r="E25" s="1463"/>
      <c r="F25" s="672"/>
      <c r="G25" s="1461"/>
      <c r="H25" s="1462"/>
      <c r="I25" s="1462"/>
      <c r="J25" s="1462"/>
      <c r="K25" s="1463"/>
      <c r="L25" s="672"/>
      <c r="M25" s="1461"/>
      <c r="N25" s="1462"/>
      <c r="O25" s="1462"/>
      <c r="P25" s="1462"/>
      <c r="Q25" s="1463"/>
      <c r="R25" s="672"/>
      <c r="S25" s="1461"/>
      <c r="T25" s="1462"/>
      <c r="U25" s="1462"/>
      <c r="V25" s="1462"/>
      <c r="W25" s="1463"/>
      <c r="X25" s="672"/>
      <c r="Y25" s="1461"/>
      <c r="Z25" s="1462"/>
      <c r="AA25" s="1462"/>
      <c r="AB25" s="1462"/>
      <c r="AC25" s="1463"/>
      <c r="AD25" s="672"/>
      <c r="AE25" s="1461"/>
      <c r="AF25" s="1462"/>
      <c r="AG25" s="1462"/>
      <c r="AH25" s="1462"/>
      <c r="AI25" s="1463"/>
      <c r="AJ25" s="672"/>
      <c r="AK25" s="1461"/>
      <c r="AL25" s="1462"/>
      <c r="AM25" s="1462"/>
      <c r="AN25" s="1462"/>
      <c r="AO25" s="1463"/>
      <c r="AP25" s="672"/>
      <c r="AQ25" s="1461"/>
      <c r="AR25" s="1462"/>
      <c r="AS25" s="1462"/>
      <c r="AT25" s="1462"/>
      <c r="AU25" s="1463"/>
      <c r="AV25" s="88"/>
    </row>
    <row r="26" spans="1:48">
      <c r="A26" s="1461"/>
      <c r="B26" s="1462"/>
      <c r="C26" s="1462"/>
      <c r="D26" s="1462"/>
      <c r="E26" s="1463"/>
      <c r="F26" s="672"/>
      <c r="G26" s="1461"/>
      <c r="H26" s="1462"/>
      <c r="I26" s="1462"/>
      <c r="J26" s="1462"/>
      <c r="K26" s="1463"/>
      <c r="L26" s="672"/>
      <c r="M26" s="1461"/>
      <c r="N26" s="1462"/>
      <c r="O26" s="1462"/>
      <c r="P26" s="1462"/>
      <c r="Q26" s="1463"/>
      <c r="R26" s="672"/>
      <c r="S26" s="1461"/>
      <c r="T26" s="1462"/>
      <c r="U26" s="1462"/>
      <c r="V26" s="1462"/>
      <c r="W26" s="1463"/>
      <c r="X26" s="672"/>
      <c r="Y26" s="1461"/>
      <c r="Z26" s="1462"/>
      <c r="AA26" s="1462"/>
      <c r="AB26" s="1462"/>
      <c r="AC26" s="1463"/>
      <c r="AD26" s="672"/>
      <c r="AE26" s="1461"/>
      <c r="AF26" s="1462"/>
      <c r="AG26" s="1462"/>
      <c r="AH26" s="1462"/>
      <c r="AI26" s="1463"/>
      <c r="AJ26" s="672"/>
      <c r="AK26" s="1461"/>
      <c r="AL26" s="1462"/>
      <c r="AM26" s="1462"/>
      <c r="AN26" s="1462"/>
      <c r="AO26" s="1463"/>
      <c r="AP26" s="672"/>
      <c r="AQ26" s="1461"/>
      <c r="AR26" s="1462"/>
      <c r="AS26" s="1462"/>
      <c r="AT26" s="1462"/>
      <c r="AU26" s="1463"/>
      <c r="AV26" s="88"/>
    </row>
    <row r="27" spans="1:48">
      <c r="A27" s="1461"/>
      <c r="B27" s="1462"/>
      <c r="C27" s="1462"/>
      <c r="D27" s="1462"/>
      <c r="E27" s="1463"/>
      <c r="F27" s="672"/>
      <c r="G27" s="1461"/>
      <c r="H27" s="1462"/>
      <c r="I27" s="1462"/>
      <c r="J27" s="1462"/>
      <c r="K27" s="1463"/>
      <c r="L27" s="672"/>
      <c r="M27" s="1461"/>
      <c r="N27" s="1462"/>
      <c r="O27" s="1462"/>
      <c r="P27" s="1462"/>
      <c r="Q27" s="1463"/>
      <c r="R27" s="672"/>
      <c r="S27" s="1461"/>
      <c r="T27" s="1462"/>
      <c r="U27" s="1462"/>
      <c r="V27" s="1462"/>
      <c r="W27" s="1463"/>
      <c r="X27" s="672"/>
      <c r="Y27" s="1461"/>
      <c r="Z27" s="1462"/>
      <c r="AA27" s="1462"/>
      <c r="AB27" s="1462"/>
      <c r="AC27" s="1463"/>
      <c r="AD27" s="672"/>
      <c r="AE27" s="1461"/>
      <c r="AF27" s="1462"/>
      <c r="AG27" s="1462"/>
      <c r="AH27" s="1462"/>
      <c r="AI27" s="1463"/>
      <c r="AJ27" s="672"/>
      <c r="AK27" s="1461"/>
      <c r="AL27" s="1462"/>
      <c r="AM27" s="1462"/>
      <c r="AN27" s="1462"/>
      <c r="AO27" s="1463"/>
      <c r="AP27" s="672"/>
      <c r="AQ27" s="1461"/>
      <c r="AR27" s="1462"/>
      <c r="AS27" s="1462"/>
      <c r="AT27" s="1462"/>
      <c r="AU27" s="1463"/>
      <c r="AV27" s="88"/>
    </row>
    <row r="28" spans="1:48">
      <c r="A28" s="1461"/>
      <c r="B28" s="1462"/>
      <c r="C28" s="1462"/>
      <c r="D28" s="1462"/>
      <c r="E28" s="1463"/>
      <c r="F28" s="672"/>
      <c r="G28" s="1461"/>
      <c r="H28" s="1462"/>
      <c r="I28" s="1462"/>
      <c r="J28" s="1462"/>
      <c r="K28" s="1463"/>
      <c r="L28" s="672"/>
      <c r="M28" s="1461"/>
      <c r="N28" s="1462"/>
      <c r="O28" s="1462"/>
      <c r="P28" s="1462"/>
      <c r="Q28" s="1463"/>
      <c r="R28" s="672"/>
      <c r="S28" s="1461"/>
      <c r="T28" s="1462"/>
      <c r="U28" s="1462"/>
      <c r="V28" s="1462"/>
      <c r="W28" s="1463"/>
      <c r="X28" s="672"/>
      <c r="Y28" s="1461"/>
      <c r="Z28" s="1462"/>
      <c r="AA28" s="1462"/>
      <c r="AB28" s="1462"/>
      <c r="AC28" s="1463"/>
      <c r="AD28" s="672"/>
      <c r="AE28" s="1461"/>
      <c r="AF28" s="1462"/>
      <c r="AG28" s="1462"/>
      <c r="AH28" s="1462"/>
      <c r="AI28" s="1463"/>
      <c r="AJ28" s="672"/>
      <c r="AK28" s="1461"/>
      <c r="AL28" s="1462"/>
      <c r="AM28" s="1462"/>
      <c r="AN28" s="1462"/>
      <c r="AO28" s="1463"/>
      <c r="AP28" s="672"/>
      <c r="AQ28" s="1461"/>
      <c r="AR28" s="1462"/>
      <c r="AS28" s="1462"/>
      <c r="AT28" s="1462"/>
      <c r="AU28" s="1463"/>
      <c r="AV28" s="88"/>
    </row>
    <row r="29" spans="1:48">
      <c r="A29" s="1461"/>
      <c r="B29" s="1462"/>
      <c r="C29" s="1462"/>
      <c r="D29" s="1462"/>
      <c r="E29" s="1463"/>
      <c r="F29" s="672"/>
      <c r="G29" s="1461"/>
      <c r="H29" s="1462"/>
      <c r="I29" s="1462"/>
      <c r="J29" s="1462"/>
      <c r="K29" s="1463"/>
      <c r="L29" s="672"/>
      <c r="M29" s="1461"/>
      <c r="N29" s="1462"/>
      <c r="O29" s="1462"/>
      <c r="P29" s="1462"/>
      <c r="Q29" s="1463"/>
      <c r="R29" s="672"/>
      <c r="S29" s="1461"/>
      <c r="T29" s="1462"/>
      <c r="U29" s="1462"/>
      <c r="V29" s="1462"/>
      <c r="W29" s="1463"/>
      <c r="X29" s="672"/>
      <c r="Y29" s="1461"/>
      <c r="Z29" s="1462"/>
      <c r="AA29" s="1462"/>
      <c r="AB29" s="1462"/>
      <c r="AC29" s="1463"/>
      <c r="AD29" s="672"/>
      <c r="AE29" s="1461"/>
      <c r="AF29" s="1462"/>
      <c r="AG29" s="1462"/>
      <c r="AH29" s="1462"/>
      <c r="AI29" s="1463"/>
      <c r="AJ29" s="672"/>
      <c r="AK29" s="1461"/>
      <c r="AL29" s="1462"/>
      <c r="AM29" s="1462"/>
      <c r="AN29" s="1462"/>
      <c r="AO29" s="1463"/>
      <c r="AP29" s="672"/>
      <c r="AQ29" s="1461"/>
      <c r="AR29" s="1462"/>
      <c r="AS29" s="1462"/>
      <c r="AT29" s="1462"/>
      <c r="AU29" s="1463"/>
      <c r="AV29" s="88"/>
    </row>
    <row r="30" spans="1:48">
      <c r="A30" s="1461"/>
      <c r="B30" s="1462"/>
      <c r="C30" s="1462"/>
      <c r="D30" s="1462"/>
      <c r="E30" s="1463"/>
      <c r="F30" s="672"/>
      <c r="G30" s="1461"/>
      <c r="H30" s="1462"/>
      <c r="I30" s="1462"/>
      <c r="J30" s="1462"/>
      <c r="K30" s="1463"/>
      <c r="L30" s="672"/>
      <c r="M30" s="1461"/>
      <c r="N30" s="1462"/>
      <c r="O30" s="1462"/>
      <c r="P30" s="1462"/>
      <c r="Q30" s="1463"/>
      <c r="R30" s="672"/>
      <c r="S30" s="1461"/>
      <c r="T30" s="1462"/>
      <c r="U30" s="1462"/>
      <c r="V30" s="1462"/>
      <c r="W30" s="1463"/>
      <c r="X30" s="672"/>
      <c r="Y30" s="1461"/>
      <c r="Z30" s="1462"/>
      <c r="AA30" s="1462"/>
      <c r="AB30" s="1462"/>
      <c r="AC30" s="1463"/>
      <c r="AD30" s="672"/>
      <c r="AE30" s="1461"/>
      <c r="AF30" s="1462"/>
      <c r="AG30" s="1462"/>
      <c r="AH30" s="1462"/>
      <c r="AI30" s="1463"/>
      <c r="AJ30" s="672"/>
      <c r="AK30" s="1461"/>
      <c r="AL30" s="1462"/>
      <c r="AM30" s="1462"/>
      <c r="AN30" s="1462"/>
      <c r="AO30" s="1463"/>
      <c r="AP30" s="672"/>
      <c r="AQ30" s="1461"/>
      <c r="AR30" s="1462"/>
      <c r="AS30" s="1462"/>
      <c r="AT30" s="1462"/>
      <c r="AU30" s="1463"/>
      <c r="AV30" s="88"/>
    </row>
    <row r="31" spans="1:48">
      <c r="A31" s="1461"/>
      <c r="B31" s="1462"/>
      <c r="C31" s="1462"/>
      <c r="D31" s="1462"/>
      <c r="E31" s="1463"/>
      <c r="F31" s="672"/>
      <c r="G31" s="1461"/>
      <c r="H31" s="1462"/>
      <c r="I31" s="1462"/>
      <c r="J31" s="1462"/>
      <c r="K31" s="1463"/>
      <c r="L31" s="672"/>
      <c r="M31" s="1461"/>
      <c r="N31" s="1462"/>
      <c r="O31" s="1462"/>
      <c r="P31" s="1462"/>
      <c r="Q31" s="1463"/>
      <c r="R31" s="672"/>
      <c r="S31" s="1461"/>
      <c r="T31" s="1462"/>
      <c r="U31" s="1462"/>
      <c r="V31" s="1462"/>
      <c r="W31" s="1463"/>
      <c r="X31" s="672"/>
      <c r="Y31" s="1461"/>
      <c r="Z31" s="1462"/>
      <c r="AA31" s="1462"/>
      <c r="AB31" s="1462"/>
      <c r="AC31" s="1463"/>
      <c r="AD31" s="672"/>
      <c r="AE31" s="1461"/>
      <c r="AF31" s="1462"/>
      <c r="AG31" s="1462"/>
      <c r="AH31" s="1462"/>
      <c r="AI31" s="1463"/>
      <c r="AJ31" s="672"/>
      <c r="AK31" s="1461"/>
      <c r="AL31" s="1462"/>
      <c r="AM31" s="1462"/>
      <c r="AN31" s="1462"/>
      <c r="AO31" s="1463"/>
      <c r="AP31" s="672"/>
      <c r="AQ31" s="1461"/>
      <c r="AR31" s="1462"/>
      <c r="AS31" s="1462"/>
      <c r="AT31" s="1462"/>
      <c r="AU31" s="1463"/>
      <c r="AV31" s="88"/>
    </row>
    <row r="32" spans="1:48">
      <c r="A32" s="1461"/>
      <c r="B32" s="1462"/>
      <c r="C32" s="1462"/>
      <c r="D32" s="1462"/>
      <c r="E32" s="1463"/>
      <c r="F32" s="672"/>
      <c r="G32" s="1461"/>
      <c r="H32" s="1462"/>
      <c r="I32" s="1462"/>
      <c r="J32" s="1462"/>
      <c r="K32" s="1463"/>
      <c r="L32" s="672"/>
      <c r="M32" s="1461"/>
      <c r="N32" s="1462"/>
      <c r="O32" s="1462"/>
      <c r="P32" s="1462"/>
      <c r="Q32" s="1463"/>
      <c r="R32" s="672"/>
      <c r="S32" s="1461"/>
      <c r="T32" s="1462"/>
      <c r="U32" s="1462"/>
      <c r="V32" s="1462"/>
      <c r="W32" s="1463"/>
      <c r="X32" s="672"/>
      <c r="Y32" s="1461"/>
      <c r="Z32" s="1462"/>
      <c r="AA32" s="1462"/>
      <c r="AB32" s="1462"/>
      <c r="AC32" s="1463"/>
      <c r="AD32" s="672"/>
      <c r="AE32" s="1461"/>
      <c r="AF32" s="1462"/>
      <c r="AG32" s="1462"/>
      <c r="AH32" s="1462"/>
      <c r="AI32" s="1463"/>
      <c r="AJ32" s="672"/>
      <c r="AK32" s="1461"/>
      <c r="AL32" s="1462"/>
      <c r="AM32" s="1462"/>
      <c r="AN32" s="1462"/>
      <c r="AO32" s="1463"/>
      <c r="AP32" s="672"/>
      <c r="AQ32" s="1461"/>
      <c r="AR32" s="1462"/>
      <c r="AS32" s="1462"/>
      <c r="AT32" s="1462"/>
      <c r="AU32" s="1463"/>
      <c r="AV32" s="88"/>
    </row>
    <row r="33" spans="1:48">
      <c r="A33" s="1461"/>
      <c r="B33" s="1462"/>
      <c r="C33" s="1462"/>
      <c r="D33" s="1462"/>
      <c r="E33" s="1463"/>
      <c r="F33" s="672"/>
      <c r="G33" s="1461"/>
      <c r="H33" s="1462"/>
      <c r="I33" s="1462"/>
      <c r="J33" s="1462"/>
      <c r="K33" s="1463"/>
      <c r="L33" s="672"/>
      <c r="M33" s="1461"/>
      <c r="N33" s="1462"/>
      <c r="O33" s="1462"/>
      <c r="P33" s="1462"/>
      <c r="Q33" s="1463"/>
      <c r="R33" s="672"/>
      <c r="S33" s="1461"/>
      <c r="T33" s="1462"/>
      <c r="U33" s="1462"/>
      <c r="V33" s="1462"/>
      <c r="W33" s="1463"/>
      <c r="X33" s="672"/>
      <c r="Y33" s="1461"/>
      <c r="Z33" s="1462"/>
      <c r="AA33" s="1462"/>
      <c r="AB33" s="1462"/>
      <c r="AC33" s="1463"/>
      <c r="AD33" s="672"/>
      <c r="AE33" s="1461"/>
      <c r="AF33" s="1462"/>
      <c r="AG33" s="1462"/>
      <c r="AH33" s="1462"/>
      <c r="AI33" s="1463"/>
      <c r="AJ33" s="672"/>
      <c r="AK33" s="1461"/>
      <c r="AL33" s="1462"/>
      <c r="AM33" s="1462"/>
      <c r="AN33" s="1462"/>
      <c r="AO33" s="1463"/>
      <c r="AP33" s="672"/>
      <c r="AQ33" s="1461"/>
      <c r="AR33" s="1462"/>
      <c r="AS33" s="1462"/>
      <c r="AT33" s="1462"/>
      <c r="AU33" s="1463"/>
      <c r="AV33" s="88"/>
    </row>
    <row r="34" spans="1:48">
      <c r="A34" s="1461"/>
      <c r="B34" s="1462"/>
      <c r="C34" s="1462"/>
      <c r="D34" s="1462"/>
      <c r="E34" s="1463"/>
      <c r="F34" s="672"/>
      <c r="G34" s="1461"/>
      <c r="H34" s="1462"/>
      <c r="I34" s="1462"/>
      <c r="J34" s="1462"/>
      <c r="K34" s="1463"/>
      <c r="L34" s="672"/>
      <c r="M34" s="1461"/>
      <c r="N34" s="1462"/>
      <c r="O34" s="1462"/>
      <c r="P34" s="1462"/>
      <c r="Q34" s="1463"/>
      <c r="R34" s="672"/>
      <c r="S34" s="1461"/>
      <c r="T34" s="1462"/>
      <c r="U34" s="1462"/>
      <c r="V34" s="1462"/>
      <c r="W34" s="1463"/>
      <c r="X34" s="672"/>
      <c r="Y34" s="1461"/>
      <c r="Z34" s="1462"/>
      <c r="AA34" s="1462"/>
      <c r="AB34" s="1462"/>
      <c r="AC34" s="1463"/>
      <c r="AD34" s="672"/>
      <c r="AE34" s="1461"/>
      <c r="AF34" s="1462"/>
      <c r="AG34" s="1462"/>
      <c r="AH34" s="1462"/>
      <c r="AI34" s="1463"/>
      <c r="AJ34" s="672"/>
      <c r="AK34" s="1461"/>
      <c r="AL34" s="1462"/>
      <c r="AM34" s="1462"/>
      <c r="AN34" s="1462"/>
      <c r="AO34" s="1463"/>
      <c r="AP34" s="672"/>
      <c r="AQ34" s="1461"/>
      <c r="AR34" s="1462"/>
      <c r="AS34" s="1462"/>
      <c r="AT34" s="1462"/>
      <c r="AU34" s="1463"/>
      <c r="AV34" s="88"/>
    </row>
    <row r="35" spans="1:48">
      <c r="A35" s="1461"/>
      <c r="B35" s="1462"/>
      <c r="C35" s="1462"/>
      <c r="D35" s="1462"/>
      <c r="E35" s="1463"/>
      <c r="F35" s="672"/>
      <c r="G35" s="1461"/>
      <c r="H35" s="1462"/>
      <c r="I35" s="1462"/>
      <c r="J35" s="1462"/>
      <c r="K35" s="1463"/>
      <c r="L35" s="672"/>
      <c r="M35" s="1461"/>
      <c r="N35" s="1462"/>
      <c r="O35" s="1462"/>
      <c r="P35" s="1462"/>
      <c r="Q35" s="1463"/>
      <c r="R35" s="672"/>
      <c r="S35" s="1461"/>
      <c r="T35" s="1462"/>
      <c r="U35" s="1462"/>
      <c r="V35" s="1462"/>
      <c r="W35" s="1463"/>
      <c r="X35" s="672"/>
      <c r="Y35" s="1461"/>
      <c r="Z35" s="1462"/>
      <c r="AA35" s="1462"/>
      <c r="AB35" s="1462"/>
      <c r="AC35" s="1463"/>
      <c r="AD35" s="672"/>
      <c r="AE35" s="1461"/>
      <c r="AF35" s="1462"/>
      <c r="AG35" s="1462"/>
      <c r="AH35" s="1462"/>
      <c r="AI35" s="1463"/>
      <c r="AJ35" s="672"/>
      <c r="AK35" s="1461"/>
      <c r="AL35" s="1462"/>
      <c r="AM35" s="1462"/>
      <c r="AN35" s="1462"/>
      <c r="AO35" s="1463"/>
      <c r="AP35" s="672"/>
      <c r="AQ35" s="1461"/>
      <c r="AR35" s="1462"/>
      <c r="AS35" s="1462"/>
      <c r="AT35" s="1462"/>
      <c r="AU35" s="1463"/>
      <c r="AV35" s="88"/>
    </row>
    <row r="36" spans="1:48">
      <c r="A36" s="1461"/>
      <c r="B36" s="1462"/>
      <c r="C36" s="1462"/>
      <c r="D36" s="1462"/>
      <c r="E36" s="1463"/>
      <c r="F36" s="672"/>
      <c r="G36" s="1461"/>
      <c r="H36" s="1462"/>
      <c r="I36" s="1462"/>
      <c r="J36" s="1462"/>
      <c r="K36" s="1463"/>
      <c r="L36" s="672"/>
      <c r="M36" s="1461"/>
      <c r="N36" s="1462"/>
      <c r="O36" s="1462"/>
      <c r="P36" s="1462"/>
      <c r="Q36" s="1463"/>
      <c r="R36" s="672"/>
      <c r="S36" s="1461"/>
      <c r="T36" s="1462"/>
      <c r="U36" s="1462"/>
      <c r="V36" s="1462"/>
      <c r="W36" s="1463"/>
      <c r="X36" s="672"/>
      <c r="Y36" s="1461"/>
      <c r="Z36" s="1462"/>
      <c r="AA36" s="1462"/>
      <c r="AB36" s="1462"/>
      <c r="AC36" s="1463"/>
      <c r="AD36" s="672"/>
      <c r="AE36" s="1461"/>
      <c r="AF36" s="1462"/>
      <c r="AG36" s="1462"/>
      <c r="AH36" s="1462"/>
      <c r="AI36" s="1463"/>
      <c r="AJ36" s="672"/>
      <c r="AK36" s="1461"/>
      <c r="AL36" s="1462"/>
      <c r="AM36" s="1462"/>
      <c r="AN36" s="1462"/>
      <c r="AO36" s="1463"/>
      <c r="AP36" s="672"/>
      <c r="AQ36" s="1461"/>
      <c r="AR36" s="1462"/>
      <c r="AS36" s="1462"/>
      <c r="AT36" s="1462"/>
      <c r="AU36" s="1463"/>
      <c r="AV36" s="88"/>
    </row>
    <row r="37" spans="1:48">
      <c r="A37" s="1461"/>
      <c r="B37" s="1462"/>
      <c r="C37" s="1462"/>
      <c r="D37" s="1462"/>
      <c r="E37" s="1463"/>
      <c r="F37" s="672"/>
      <c r="G37" s="1461"/>
      <c r="H37" s="1462"/>
      <c r="I37" s="1462"/>
      <c r="J37" s="1462"/>
      <c r="K37" s="1463"/>
      <c r="L37" s="672"/>
      <c r="M37" s="1461"/>
      <c r="N37" s="1462"/>
      <c r="O37" s="1462"/>
      <c r="P37" s="1462"/>
      <c r="Q37" s="1463"/>
      <c r="R37" s="672"/>
      <c r="S37" s="1461"/>
      <c r="T37" s="1462"/>
      <c r="U37" s="1462"/>
      <c r="V37" s="1462"/>
      <c r="W37" s="1463"/>
      <c r="X37" s="672"/>
      <c r="Y37" s="1461"/>
      <c r="Z37" s="1462"/>
      <c r="AA37" s="1462"/>
      <c r="AB37" s="1462"/>
      <c r="AC37" s="1463"/>
      <c r="AD37" s="672"/>
      <c r="AE37" s="1461"/>
      <c r="AF37" s="1462"/>
      <c r="AG37" s="1462"/>
      <c r="AH37" s="1462"/>
      <c r="AI37" s="1463"/>
      <c r="AJ37" s="672"/>
      <c r="AK37" s="1461"/>
      <c r="AL37" s="1462"/>
      <c r="AM37" s="1462"/>
      <c r="AN37" s="1462"/>
      <c r="AO37" s="1463"/>
      <c r="AP37" s="672"/>
      <c r="AQ37" s="1461"/>
      <c r="AR37" s="1462"/>
      <c r="AS37" s="1462"/>
      <c r="AT37" s="1462"/>
      <c r="AU37" s="1463"/>
      <c r="AV37" s="88"/>
    </row>
    <row r="38" spans="1:48">
      <c r="A38" s="1461"/>
      <c r="B38" s="1462"/>
      <c r="C38" s="1462"/>
      <c r="D38" s="1462"/>
      <c r="E38" s="1463"/>
      <c r="F38" s="672"/>
      <c r="G38" s="1461"/>
      <c r="H38" s="1462"/>
      <c r="I38" s="1462"/>
      <c r="J38" s="1462"/>
      <c r="K38" s="1463"/>
      <c r="L38" s="672"/>
      <c r="M38" s="1461"/>
      <c r="N38" s="1462"/>
      <c r="O38" s="1462"/>
      <c r="P38" s="1462"/>
      <c r="Q38" s="1463"/>
      <c r="R38" s="672"/>
      <c r="S38" s="1461"/>
      <c r="T38" s="1462"/>
      <c r="U38" s="1462"/>
      <c r="V38" s="1462"/>
      <c r="W38" s="1463"/>
      <c r="X38" s="672"/>
      <c r="Y38" s="1461"/>
      <c r="Z38" s="1462"/>
      <c r="AA38" s="1462"/>
      <c r="AB38" s="1462"/>
      <c r="AC38" s="1463"/>
      <c r="AD38" s="672"/>
      <c r="AE38" s="1461"/>
      <c r="AF38" s="1462"/>
      <c r="AG38" s="1462"/>
      <c r="AH38" s="1462"/>
      <c r="AI38" s="1463"/>
      <c r="AJ38" s="672"/>
      <c r="AK38" s="1461"/>
      <c r="AL38" s="1462"/>
      <c r="AM38" s="1462"/>
      <c r="AN38" s="1462"/>
      <c r="AO38" s="1463"/>
      <c r="AP38" s="672"/>
      <c r="AQ38" s="1461"/>
      <c r="AR38" s="1462"/>
      <c r="AS38" s="1462"/>
      <c r="AT38" s="1462"/>
      <c r="AU38" s="1463"/>
      <c r="AV38" s="88"/>
    </row>
    <row r="39" spans="1:48">
      <c r="A39" s="1461"/>
      <c r="B39" s="1462"/>
      <c r="C39" s="1462"/>
      <c r="D39" s="1462"/>
      <c r="E39" s="1463"/>
      <c r="F39" s="672"/>
      <c r="G39" s="1461"/>
      <c r="H39" s="1462"/>
      <c r="I39" s="1462"/>
      <c r="J39" s="1462"/>
      <c r="K39" s="1463"/>
      <c r="L39" s="672"/>
      <c r="M39" s="1461"/>
      <c r="N39" s="1462"/>
      <c r="O39" s="1462"/>
      <c r="P39" s="1462"/>
      <c r="Q39" s="1463"/>
      <c r="R39" s="672"/>
      <c r="S39" s="1461"/>
      <c r="T39" s="1462"/>
      <c r="U39" s="1462"/>
      <c r="V39" s="1462"/>
      <c r="W39" s="1463"/>
      <c r="X39" s="672"/>
      <c r="Y39" s="1461"/>
      <c r="Z39" s="1462"/>
      <c r="AA39" s="1462"/>
      <c r="AB39" s="1462"/>
      <c r="AC39" s="1463"/>
      <c r="AD39" s="672"/>
      <c r="AE39" s="1461"/>
      <c r="AF39" s="1462"/>
      <c r="AG39" s="1462"/>
      <c r="AH39" s="1462"/>
      <c r="AI39" s="1463"/>
      <c r="AJ39" s="672"/>
      <c r="AK39" s="1461"/>
      <c r="AL39" s="1462"/>
      <c r="AM39" s="1462"/>
      <c r="AN39" s="1462"/>
      <c r="AO39" s="1463"/>
      <c r="AP39" s="672"/>
      <c r="AQ39" s="1461"/>
      <c r="AR39" s="1462"/>
      <c r="AS39" s="1462"/>
      <c r="AT39" s="1462"/>
      <c r="AU39" s="1463"/>
      <c r="AV39" s="88"/>
    </row>
    <row r="40" spans="1:48" ht="13.5" thickBot="1">
      <c r="A40" s="1464"/>
      <c r="B40" s="1465"/>
      <c r="C40" s="1465"/>
      <c r="D40" s="1465"/>
      <c r="E40" s="1466"/>
      <c r="F40" s="672"/>
      <c r="G40" s="1464"/>
      <c r="H40" s="1465"/>
      <c r="I40" s="1465"/>
      <c r="J40" s="1465"/>
      <c r="K40" s="1466"/>
      <c r="L40" s="672"/>
      <c r="M40" s="1464"/>
      <c r="N40" s="1465"/>
      <c r="O40" s="1465"/>
      <c r="P40" s="1465"/>
      <c r="Q40" s="1466"/>
      <c r="R40" s="672"/>
      <c r="S40" s="1464"/>
      <c r="T40" s="1465"/>
      <c r="U40" s="1465"/>
      <c r="V40" s="1465"/>
      <c r="W40" s="1466"/>
      <c r="X40" s="672"/>
      <c r="Y40" s="1464"/>
      <c r="Z40" s="1465"/>
      <c r="AA40" s="1465"/>
      <c r="AB40" s="1465"/>
      <c r="AC40" s="1466"/>
      <c r="AD40" s="672"/>
      <c r="AE40" s="1464"/>
      <c r="AF40" s="1465"/>
      <c r="AG40" s="1465"/>
      <c r="AH40" s="1465"/>
      <c r="AI40" s="1466"/>
      <c r="AJ40" s="672"/>
      <c r="AK40" s="1464"/>
      <c r="AL40" s="1465"/>
      <c r="AM40" s="1465"/>
      <c r="AN40" s="1465"/>
      <c r="AO40" s="1466"/>
      <c r="AP40" s="672"/>
      <c r="AQ40" s="1464"/>
      <c r="AR40" s="1465"/>
      <c r="AS40" s="1465"/>
      <c r="AT40" s="1465"/>
      <c r="AU40" s="1466"/>
      <c r="AV40" s="88"/>
    </row>
    <row r="41" spans="1:48" ht="13.5" thickBot="1">
      <c r="A41" s="1457" t="e">
        <f>IF($B$59= "DSD New Item","CASE UPC NOT Required for DSD Items", "1. Case Label with UPC")</f>
        <v>#REF!</v>
      </c>
      <c r="B41" s="1457"/>
      <c r="C41" s="1457"/>
      <c r="D41" s="1457"/>
      <c r="E41" s="1457"/>
      <c r="F41" s="672"/>
      <c r="G41" s="1457" t="e">
        <f>IF($B$59= "DSD New Item","CASE UPC NOT Required for DSD Items", "2. Case Label with UPC")</f>
        <v>#REF!</v>
      </c>
      <c r="H41" s="1457"/>
      <c r="I41" s="1457"/>
      <c r="J41" s="1457"/>
      <c r="K41" s="1457"/>
      <c r="L41" s="672"/>
      <c r="M41" s="1457" t="e">
        <f>IF($B$59= "DSD New Item","CASE UPC NOT Required for DSD Items", "3. Case Label with UPC")</f>
        <v>#REF!</v>
      </c>
      <c r="N41" s="1457"/>
      <c r="O41" s="1457"/>
      <c r="P41" s="1457"/>
      <c r="Q41" s="1457"/>
      <c r="R41" s="672"/>
      <c r="S41" s="1457" t="e">
        <f>IF($B$59= "DSD New Item","CASE UPC NOT Required for DSD Items", "4. Case Label with UPC")</f>
        <v>#REF!</v>
      </c>
      <c r="T41" s="1457"/>
      <c r="U41" s="1457"/>
      <c r="V41" s="1457"/>
      <c r="W41" s="1457"/>
      <c r="X41" s="672"/>
      <c r="Y41" s="1457" t="e">
        <f>IF($B$59= "DSD New Item","CASE UPC NOT Required for DSD Items", "5. Case Label with UPC")</f>
        <v>#REF!</v>
      </c>
      <c r="Z41" s="1457"/>
      <c r="AA41" s="1457"/>
      <c r="AB41" s="1457"/>
      <c r="AC41" s="1457"/>
      <c r="AD41" s="672"/>
      <c r="AE41" s="1457" t="e">
        <f>IF($B$59= "DSD New Item","CASE UPC NOT Required for DSD Items", "6. Case Label with UPC")</f>
        <v>#REF!</v>
      </c>
      <c r="AF41" s="1457"/>
      <c r="AG41" s="1457"/>
      <c r="AH41" s="1457"/>
      <c r="AI41" s="1457"/>
      <c r="AJ41" s="672"/>
      <c r="AK41" s="1457" t="e">
        <f>IF($B$59= "DSD New Item","CASE UPC NOT Required for DSD Items", "7. Case Label with UPC")</f>
        <v>#REF!</v>
      </c>
      <c r="AL41" s="1457"/>
      <c r="AM41" s="1457"/>
      <c r="AN41" s="1457"/>
      <c r="AO41" s="1457"/>
      <c r="AP41" s="672"/>
      <c r="AQ41" s="1457" t="e">
        <f>IF($B$59= "DSD New Item","CASE UPC NOT Required for DSD Items", "8. Case Label with UPC")</f>
        <v>#REF!</v>
      </c>
      <c r="AR41" s="1457"/>
      <c r="AS41" s="1457"/>
      <c r="AT41" s="1457"/>
      <c r="AU41" s="1457"/>
      <c r="AV41" s="88"/>
    </row>
    <row r="42" spans="1:48">
      <c r="A42" s="1458"/>
      <c r="B42" s="1459"/>
      <c r="C42" s="1459"/>
      <c r="D42" s="1459"/>
      <c r="E42" s="1460"/>
      <c r="F42" s="672"/>
      <c r="G42" s="1458"/>
      <c r="H42" s="1459"/>
      <c r="I42" s="1459"/>
      <c r="J42" s="1459"/>
      <c r="K42" s="1460"/>
      <c r="L42" s="672"/>
      <c r="M42" s="1458"/>
      <c r="N42" s="1459"/>
      <c r="O42" s="1459"/>
      <c r="P42" s="1459"/>
      <c r="Q42" s="1460"/>
      <c r="R42" s="672"/>
      <c r="S42" s="1458"/>
      <c r="T42" s="1459"/>
      <c r="U42" s="1459"/>
      <c r="V42" s="1459"/>
      <c r="W42" s="1460"/>
      <c r="X42" s="672"/>
      <c r="Y42" s="1458"/>
      <c r="Z42" s="1459"/>
      <c r="AA42" s="1459"/>
      <c r="AB42" s="1459"/>
      <c r="AC42" s="1460"/>
      <c r="AD42" s="672"/>
      <c r="AE42" s="1458"/>
      <c r="AF42" s="1459"/>
      <c r="AG42" s="1459"/>
      <c r="AH42" s="1459"/>
      <c r="AI42" s="1460"/>
      <c r="AJ42" s="672"/>
      <c r="AK42" s="1458"/>
      <c r="AL42" s="1459"/>
      <c r="AM42" s="1459"/>
      <c r="AN42" s="1459"/>
      <c r="AO42" s="1460"/>
      <c r="AP42" s="672"/>
      <c r="AQ42" s="1458"/>
      <c r="AR42" s="1459"/>
      <c r="AS42" s="1459"/>
      <c r="AT42" s="1459"/>
      <c r="AU42" s="1460"/>
      <c r="AV42" s="88"/>
    </row>
    <row r="43" spans="1:48">
      <c r="A43" s="1461"/>
      <c r="B43" s="1462"/>
      <c r="C43" s="1462"/>
      <c r="D43" s="1462"/>
      <c r="E43" s="1463"/>
      <c r="F43" s="672"/>
      <c r="G43" s="1461"/>
      <c r="H43" s="1462"/>
      <c r="I43" s="1462"/>
      <c r="J43" s="1462"/>
      <c r="K43" s="1463"/>
      <c r="L43" s="672"/>
      <c r="M43" s="1461"/>
      <c r="N43" s="1462"/>
      <c r="O43" s="1462"/>
      <c r="P43" s="1462"/>
      <c r="Q43" s="1463"/>
      <c r="R43" s="672"/>
      <c r="S43" s="1461"/>
      <c r="T43" s="1462"/>
      <c r="U43" s="1462"/>
      <c r="V43" s="1462"/>
      <c r="W43" s="1463"/>
      <c r="X43" s="672"/>
      <c r="Y43" s="1461"/>
      <c r="Z43" s="1462"/>
      <c r="AA43" s="1462"/>
      <c r="AB43" s="1462"/>
      <c r="AC43" s="1463"/>
      <c r="AD43" s="672"/>
      <c r="AE43" s="1461"/>
      <c r="AF43" s="1462"/>
      <c r="AG43" s="1462"/>
      <c r="AH43" s="1462"/>
      <c r="AI43" s="1463"/>
      <c r="AJ43" s="672"/>
      <c r="AK43" s="1461"/>
      <c r="AL43" s="1462"/>
      <c r="AM43" s="1462"/>
      <c r="AN43" s="1462"/>
      <c r="AO43" s="1463"/>
      <c r="AP43" s="672"/>
      <c r="AQ43" s="1461"/>
      <c r="AR43" s="1462"/>
      <c r="AS43" s="1462"/>
      <c r="AT43" s="1462"/>
      <c r="AU43" s="1463"/>
      <c r="AV43" s="88"/>
    </row>
    <row r="44" spans="1:48">
      <c r="A44" s="1461"/>
      <c r="B44" s="1462"/>
      <c r="C44" s="1462"/>
      <c r="D44" s="1462"/>
      <c r="E44" s="1463"/>
      <c r="F44" s="672"/>
      <c r="G44" s="1461"/>
      <c r="H44" s="1462"/>
      <c r="I44" s="1462"/>
      <c r="J44" s="1462"/>
      <c r="K44" s="1463"/>
      <c r="L44" s="672"/>
      <c r="M44" s="1461"/>
      <c r="N44" s="1462"/>
      <c r="O44" s="1462"/>
      <c r="P44" s="1462"/>
      <c r="Q44" s="1463"/>
      <c r="R44" s="672"/>
      <c r="S44" s="1461"/>
      <c r="T44" s="1462"/>
      <c r="U44" s="1462"/>
      <c r="V44" s="1462"/>
      <c r="W44" s="1463"/>
      <c r="X44" s="672"/>
      <c r="Y44" s="1461"/>
      <c r="Z44" s="1462"/>
      <c r="AA44" s="1462"/>
      <c r="AB44" s="1462"/>
      <c r="AC44" s="1463"/>
      <c r="AD44" s="672"/>
      <c r="AE44" s="1461"/>
      <c r="AF44" s="1462"/>
      <c r="AG44" s="1462"/>
      <c r="AH44" s="1462"/>
      <c r="AI44" s="1463"/>
      <c r="AJ44" s="672"/>
      <c r="AK44" s="1461"/>
      <c r="AL44" s="1462"/>
      <c r="AM44" s="1462"/>
      <c r="AN44" s="1462"/>
      <c r="AO44" s="1463"/>
      <c r="AP44" s="672"/>
      <c r="AQ44" s="1461"/>
      <c r="AR44" s="1462"/>
      <c r="AS44" s="1462"/>
      <c r="AT44" s="1462"/>
      <c r="AU44" s="1463"/>
      <c r="AV44" s="88"/>
    </row>
    <row r="45" spans="1:48">
      <c r="A45" s="1461"/>
      <c r="B45" s="1462"/>
      <c r="C45" s="1462"/>
      <c r="D45" s="1462"/>
      <c r="E45" s="1463"/>
      <c r="F45" s="672"/>
      <c r="G45" s="1461"/>
      <c r="H45" s="1462"/>
      <c r="I45" s="1462"/>
      <c r="J45" s="1462"/>
      <c r="K45" s="1463"/>
      <c r="L45" s="672"/>
      <c r="M45" s="1461"/>
      <c r="N45" s="1462"/>
      <c r="O45" s="1462"/>
      <c r="P45" s="1462"/>
      <c r="Q45" s="1463"/>
      <c r="R45" s="672"/>
      <c r="S45" s="1461"/>
      <c r="T45" s="1462"/>
      <c r="U45" s="1462"/>
      <c r="V45" s="1462"/>
      <c r="W45" s="1463"/>
      <c r="X45" s="672"/>
      <c r="Y45" s="1461"/>
      <c r="Z45" s="1462"/>
      <c r="AA45" s="1462"/>
      <c r="AB45" s="1462"/>
      <c r="AC45" s="1463"/>
      <c r="AD45" s="672"/>
      <c r="AE45" s="1461"/>
      <c r="AF45" s="1462"/>
      <c r="AG45" s="1462"/>
      <c r="AH45" s="1462"/>
      <c r="AI45" s="1463"/>
      <c r="AJ45" s="672"/>
      <c r="AK45" s="1461"/>
      <c r="AL45" s="1462"/>
      <c r="AM45" s="1462"/>
      <c r="AN45" s="1462"/>
      <c r="AO45" s="1463"/>
      <c r="AP45" s="672"/>
      <c r="AQ45" s="1461"/>
      <c r="AR45" s="1462"/>
      <c r="AS45" s="1462"/>
      <c r="AT45" s="1462"/>
      <c r="AU45" s="1463"/>
      <c r="AV45" s="88"/>
    </row>
    <row r="46" spans="1:48">
      <c r="A46" s="1461"/>
      <c r="B46" s="1462"/>
      <c r="C46" s="1462"/>
      <c r="D46" s="1462"/>
      <c r="E46" s="1463"/>
      <c r="F46" s="672"/>
      <c r="G46" s="1461"/>
      <c r="H46" s="1462"/>
      <c r="I46" s="1462"/>
      <c r="J46" s="1462"/>
      <c r="K46" s="1463"/>
      <c r="L46" s="672"/>
      <c r="M46" s="1461"/>
      <c r="N46" s="1462"/>
      <c r="O46" s="1462"/>
      <c r="P46" s="1462"/>
      <c r="Q46" s="1463"/>
      <c r="R46" s="672"/>
      <c r="S46" s="1461"/>
      <c r="T46" s="1462"/>
      <c r="U46" s="1462"/>
      <c r="V46" s="1462"/>
      <c r="W46" s="1463"/>
      <c r="X46" s="672"/>
      <c r="Y46" s="1461"/>
      <c r="Z46" s="1462"/>
      <c r="AA46" s="1462"/>
      <c r="AB46" s="1462"/>
      <c r="AC46" s="1463"/>
      <c r="AD46" s="672"/>
      <c r="AE46" s="1461"/>
      <c r="AF46" s="1462"/>
      <c r="AG46" s="1462"/>
      <c r="AH46" s="1462"/>
      <c r="AI46" s="1463"/>
      <c r="AJ46" s="672"/>
      <c r="AK46" s="1461"/>
      <c r="AL46" s="1462"/>
      <c r="AM46" s="1462"/>
      <c r="AN46" s="1462"/>
      <c r="AO46" s="1463"/>
      <c r="AP46" s="672"/>
      <c r="AQ46" s="1461"/>
      <c r="AR46" s="1462"/>
      <c r="AS46" s="1462"/>
      <c r="AT46" s="1462"/>
      <c r="AU46" s="1463"/>
      <c r="AV46" s="88"/>
    </row>
    <row r="47" spans="1:48">
      <c r="A47" s="1461"/>
      <c r="B47" s="1462"/>
      <c r="C47" s="1462"/>
      <c r="D47" s="1462"/>
      <c r="E47" s="1463"/>
      <c r="F47" s="672"/>
      <c r="G47" s="1461"/>
      <c r="H47" s="1462"/>
      <c r="I47" s="1462"/>
      <c r="J47" s="1462"/>
      <c r="K47" s="1463"/>
      <c r="L47" s="672"/>
      <c r="M47" s="1461"/>
      <c r="N47" s="1462"/>
      <c r="O47" s="1462"/>
      <c r="P47" s="1462"/>
      <c r="Q47" s="1463"/>
      <c r="R47" s="672"/>
      <c r="S47" s="1461"/>
      <c r="T47" s="1462"/>
      <c r="U47" s="1462"/>
      <c r="V47" s="1462"/>
      <c r="W47" s="1463"/>
      <c r="X47" s="672"/>
      <c r="Y47" s="1461"/>
      <c r="Z47" s="1462"/>
      <c r="AA47" s="1462"/>
      <c r="AB47" s="1462"/>
      <c r="AC47" s="1463"/>
      <c r="AD47" s="672"/>
      <c r="AE47" s="1461"/>
      <c r="AF47" s="1462"/>
      <c r="AG47" s="1462"/>
      <c r="AH47" s="1462"/>
      <c r="AI47" s="1463"/>
      <c r="AJ47" s="672"/>
      <c r="AK47" s="1461"/>
      <c r="AL47" s="1462"/>
      <c r="AM47" s="1462"/>
      <c r="AN47" s="1462"/>
      <c r="AO47" s="1463"/>
      <c r="AP47" s="672"/>
      <c r="AQ47" s="1461"/>
      <c r="AR47" s="1462"/>
      <c r="AS47" s="1462"/>
      <c r="AT47" s="1462"/>
      <c r="AU47" s="1463"/>
      <c r="AV47" s="88"/>
    </row>
    <row r="48" spans="1:48">
      <c r="A48" s="1461"/>
      <c r="B48" s="1462"/>
      <c r="C48" s="1462"/>
      <c r="D48" s="1462"/>
      <c r="E48" s="1463"/>
      <c r="F48" s="672"/>
      <c r="G48" s="1461"/>
      <c r="H48" s="1462"/>
      <c r="I48" s="1462"/>
      <c r="J48" s="1462"/>
      <c r="K48" s="1463"/>
      <c r="L48" s="672"/>
      <c r="M48" s="1461"/>
      <c r="N48" s="1462"/>
      <c r="O48" s="1462"/>
      <c r="P48" s="1462"/>
      <c r="Q48" s="1463"/>
      <c r="R48" s="672"/>
      <c r="S48" s="1461"/>
      <c r="T48" s="1462"/>
      <c r="U48" s="1462"/>
      <c r="V48" s="1462"/>
      <c r="W48" s="1463"/>
      <c r="X48" s="672"/>
      <c r="Y48" s="1461"/>
      <c r="Z48" s="1462"/>
      <c r="AA48" s="1462"/>
      <c r="AB48" s="1462"/>
      <c r="AC48" s="1463"/>
      <c r="AD48" s="672"/>
      <c r="AE48" s="1461"/>
      <c r="AF48" s="1462"/>
      <c r="AG48" s="1462"/>
      <c r="AH48" s="1462"/>
      <c r="AI48" s="1463"/>
      <c r="AJ48" s="672"/>
      <c r="AK48" s="1461"/>
      <c r="AL48" s="1462"/>
      <c r="AM48" s="1462"/>
      <c r="AN48" s="1462"/>
      <c r="AO48" s="1463"/>
      <c r="AP48" s="672"/>
      <c r="AQ48" s="1461"/>
      <c r="AR48" s="1462"/>
      <c r="AS48" s="1462"/>
      <c r="AT48" s="1462"/>
      <c r="AU48" s="1463"/>
      <c r="AV48" s="88"/>
    </row>
    <row r="49" spans="1:48">
      <c r="A49" s="1461"/>
      <c r="B49" s="1462"/>
      <c r="C49" s="1462"/>
      <c r="D49" s="1462"/>
      <c r="E49" s="1463"/>
      <c r="F49" s="672"/>
      <c r="G49" s="1461"/>
      <c r="H49" s="1462"/>
      <c r="I49" s="1462"/>
      <c r="J49" s="1462"/>
      <c r="K49" s="1463"/>
      <c r="L49" s="672"/>
      <c r="M49" s="1461"/>
      <c r="N49" s="1462"/>
      <c r="O49" s="1462"/>
      <c r="P49" s="1462"/>
      <c r="Q49" s="1463"/>
      <c r="R49" s="672"/>
      <c r="S49" s="1461"/>
      <c r="T49" s="1462"/>
      <c r="U49" s="1462"/>
      <c r="V49" s="1462"/>
      <c r="W49" s="1463"/>
      <c r="X49" s="672"/>
      <c r="Y49" s="1461"/>
      <c r="Z49" s="1462"/>
      <c r="AA49" s="1462"/>
      <c r="AB49" s="1462"/>
      <c r="AC49" s="1463"/>
      <c r="AD49" s="672"/>
      <c r="AE49" s="1461"/>
      <c r="AF49" s="1462"/>
      <c r="AG49" s="1462"/>
      <c r="AH49" s="1462"/>
      <c r="AI49" s="1463"/>
      <c r="AJ49" s="672"/>
      <c r="AK49" s="1461"/>
      <c r="AL49" s="1462"/>
      <c r="AM49" s="1462"/>
      <c r="AN49" s="1462"/>
      <c r="AO49" s="1463"/>
      <c r="AP49" s="672"/>
      <c r="AQ49" s="1461"/>
      <c r="AR49" s="1462"/>
      <c r="AS49" s="1462"/>
      <c r="AT49" s="1462"/>
      <c r="AU49" s="1463"/>
      <c r="AV49" s="88"/>
    </row>
    <row r="50" spans="1:48">
      <c r="A50" s="1461"/>
      <c r="B50" s="1462"/>
      <c r="C50" s="1462"/>
      <c r="D50" s="1462"/>
      <c r="E50" s="1463"/>
      <c r="F50" s="672"/>
      <c r="G50" s="1461"/>
      <c r="H50" s="1462"/>
      <c r="I50" s="1462"/>
      <c r="J50" s="1462"/>
      <c r="K50" s="1463"/>
      <c r="L50" s="672"/>
      <c r="M50" s="1461"/>
      <c r="N50" s="1462"/>
      <c r="O50" s="1462"/>
      <c r="P50" s="1462"/>
      <c r="Q50" s="1463"/>
      <c r="R50" s="672"/>
      <c r="S50" s="1461"/>
      <c r="T50" s="1462"/>
      <c r="U50" s="1462"/>
      <c r="V50" s="1462"/>
      <c r="W50" s="1463"/>
      <c r="X50" s="672"/>
      <c r="Y50" s="1461"/>
      <c r="Z50" s="1462"/>
      <c r="AA50" s="1462"/>
      <c r="AB50" s="1462"/>
      <c r="AC50" s="1463"/>
      <c r="AD50" s="672"/>
      <c r="AE50" s="1461"/>
      <c r="AF50" s="1462"/>
      <c r="AG50" s="1462"/>
      <c r="AH50" s="1462"/>
      <c r="AI50" s="1463"/>
      <c r="AJ50" s="672"/>
      <c r="AK50" s="1461"/>
      <c r="AL50" s="1462"/>
      <c r="AM50" s="1462"/>
      <c r="AN50" s="1462"/>
      <c r="AO50" s="1463"/>
      <c r="AP50" s="672"/>
      <c r="AQ50" s="1461"/>
      <c r="AR50" s="1462"/>
      <c r="AS50" s="1462"/>
      <c r="AT50" s="1462"/>
      <c r="AU50" s="1463"/>
      <c r="AV50" s="88"/>
    </row>
    <row r="51" spans="1:48">
      <c r="A51" s="1461"/>
      <c r="B51" s="1462"/>
      <c r="C51" s="1462"/>
      <c r="D51" s="1462"/>
      <c r="E51" s="1463"/>
      <c r="F51" s="672"/>
      <c r="G51" s="1461"/>
      <c r="H51" s="1462"/>
      <c r="I51" s="1462"/>
      <c r="J51" s="1462"/>
      <c r="K51" s="1463"/>
      <c r="L51" s="672"/>
      <c r="M51" s="1461"/>
      <c r="N51" s="1462"/>
      <c r="O51" s="1462"/>
      <c r="P51" s="1462"/>
      <c r="Q51" s="1463"/>
      <c r="R51" s="672"/>
      <c r="S51" s="1461"/>
      <c r="T51" s="1462"/>
      <c r="U51" s="1462"/>
      <c r="V51" s="1462"/>
      <c r="W51" s="1463"/>
      <c r="X51" s="672"/>
      <c r="Y51" s="1461"/>
      <c r="Z51" s="1462"/>
      <c r="AA51" s="1462"/>
      <c r="AB51" s="1462"/>
      <c r="AC51" s="1463"/>
      <c r="AD51" s="672"/>
      <c r="AE51" s="1461"/>
      <c r="AF51" s="1462"/>
      <c r="AG51" s="1462"/>
      <c r="AH51" s="1462"/>
      <c r="AI51" s="1463"/>
      <c r="AJ51" s="672"/>
      <c r="AK51" s="1461"/>
      <c r="AL51" s="1462"/>
      <c r="AM51" s="1462"/>
      <c r="AN51" s="1462"/>
      <c r="AO51" s="1463"/>
      <c r="AP51" s="672"/>
      <c r="AQ51" s="1461"/>
      <c r="AR51" s="1462"/>
      <c r="AS51" s="1462"/>
      <c r="AT51" s="1462"/>
      <c r="AU51" s="1463"/>
      <c r="AV51" s="88"/>
    </row>
    <row r="52" spans="1:48">
      <c r="A52" s="1461"/>
      <c r="B52" s="1462"/>
      <c r="C52" s="1462"/>
      <c r="D52" s="1462"/>
      <c r="E52" s="1463"/>
      <c r="F52" s="672"/>
      <c r="G52" s="1461"/>
      <c r="H52" s="1462"/>
      <c r="I52" s="1462"/>
      <c r="J52" s="1462"/>
      <c r="K52" s="1463"/>
      <c r="L52" s="672"/>
      <c r="M52" s="1461"/>
      <c r="N52" s="1462"/>
      <c r="O52" s="1462"/>
      <c r="P52" s="1462"/>
      <c r="Q52" s="1463"/>
      <c r="R52" s="672"/>
      <c r="S52" s="1461"/>
      <c r="T52" s="1462"/>
      <c r="U52" s="1462"/>
      <c r="V52" s="1462"/>
      <c r="W52" s="1463"/>
      <c r="X52" s="672"/>
      <c r="Y52" s="1461"/>
      <c r="Z52" s="1462"/>
      <c r="AA52" s="1462"/>
      <c r="AB52" s="1462"/>
      <c r="AC52" s="1463"/>
      <c r="AD52" s="672"/>
      <c r="AE52" s="1461"/>
      <c r="AF52" s="1462"/>
      <c r="AG52" s="1462"/>
      <c r="AH52" s="1462"/>
      <c r="AI52" s="1463"/>
      <c r="AJ52" s="672"/>
      <c r="AK52" s="1461"/>
      <c r="AL52" s="1462"/>
      <c r="AM52" s="1462"/>
      <c r="AN52" s="1462"/>
      <c r="AO52" s="1463"/>
      <c r="AP52" s="672"/>
      <c r="AQ52" s="1461"/>
      <c r="AR52" s="1462"/>
      <c r="AS52" s="1462"/>
      <c r="AT52" s="1462"/>
      <c r="AU52" s="1463"/>
      <c r="AV52" s="88"/>
    </row>
    <row r="53" spans="1:48">
      <c r="A53" s="1461"/>
      <c r="B53" s="1462"/>
      <c r="C53" s="1462"/>
      <c r="D53" s="1462"/>
      <c r="E53" s="1463"/>
      <c r="F53" s="672"/>
      <c r="G53" s="1461"/>
      <c r="H53" s="1462"/>
      <c r="I53" s="1462"/>
      <c r="J53" s="1462"/>
      <c r="K53" s="1463"/>
      <c r="L53" s="672"/>
      <c r="M53" s="1461"/>
      <c r="N53" s="1462"/>
      <c r="O53" s="1462"/>
      <c r="P53" s="1462"/>
      <c r="Q53" s="1463"/>
      <c r="R53" s="672"/>
      <c r="S53" s="1461"/>
      <c r="T53" s="1462"/>
      <c r="U53" s="1462"/>
      <c r="V53" s="1462"/>
      <c r="W53" s="1463"/>
      <c r="X53" s="672"/>
      <c r="Y53" s="1461"/>
      <c r="Z53" s="1462"/>
      <c r="AA53" s="1462"/>
      <c r="AB53" s="1462"/>
      <c r="AC53" s="1463"/>
      <c r="AD53" s="672"/>
      <c r="AE53" s="1461"/>
      <c r="AF53" s="1462"/>
      <c r="AG53" s="1462"/>
      <c r="AH53" s="1462"/>
      <c r="AI53" s="1463"/>
      <c r="AJ53" s="672"/>
      <c r="AK53" s="1461"/>
      <c r="AL53" s="1462"/>
      <c r="AM53" s="1462"/>
      <c r="AN53" s="1462"/>
      <c r="AO53" s="1463"/>
      <c r="AP53" s="672"/>
      <c r="AQ53" s="1461"/>
      <c r="AR53" s="1462"/>
      <c r="AS53" s="1462"/>
      <c r="AT53" s="1462"/>
      <c r="AU53" s="1463"/>
      <c r="AV53" s="88"/>
    </row>
    <row r="54" spans="1:48">
      <c r="A54" s="1461"/>
      <c r="B54" s="1462"/>
      <c r="C54" s="1462"/>
      <c r="D54" s="1462"/>
      <c r="E54" s="1463"/>
      <c r="F54" s="672"/>
      <c r="G54" s="1461"/>
      <c r="H54" s="1462"/>
      <c r="I54" s="1462"/>
      <c r="J54" s="1462"/>
      <c r="K54" s="1463"/>
      <c r="L54" s="672"/>
      <c r="M54" s="1461"/>
      <c r="N54" s="1462"/>
      <c r="O54" s="1462"/>
      <c r="P54" s="1462"/>
      <c r="Q54" s="1463"/>
      <c r="R54" s="672"/>
      <c r="S54" s="1461"/>
      <c r="T54" s="1462"/>
      <c r="U54" s="1462"/>
      <c r="V54" s="1462"/>
      <c r="W54" s="1463"/>
      <c r="X54" s="672"/>
      <c r="Y54" s="1461"/>
      <c r="Z54" s="1462"/>
      <c r="AA54" s="1462"/>
      <c r="AB54" s="1462"/>
      <c r="AC54" s="1463"/>
      <c r="AD54" s="672"/>
      <c r="AE54" s="1461"/>
      <c r="AF54" s="1462"/>
      <c r="AG54" s="1462"/>
      <c r="AH54" s="1462"/>
      <c r="AI54" s="1463"/>
      <c r="AJ54" s="672"/>
      <c r="AK54" s="1461"/>
      <c r="AL54" s="1462"/>
      <c r="AM54" s="1462"/>
      <c r="AN54" s="1462"/>
      <c r="AO54" s="1463"/>
      <c r="AP54" s="672"/>
      <c r="AQ54" s="1461"/>
      <c r="AR54" s="1462"/>
      <c r="AS54" s="1462"/>
      <c r="AT54" s="1462"/>
      <c r="AU54" s="1463"/>
      <c r="AV54" s="88"/>
    </row>
    <row r="55" spans="1:48">
      <c r="A55" s="1461"/>
      <c r="B55" s="1462"/>
      <c r="C55" s="1462"/>
      <c r="D55" s="1462"/>
      <c r="E55" s="1463"/>
      <c r="F55" s="672"/>
      <c r="G55" s="1461"/>
      <c r="H55" s="1462"/>
      <c r="I55" s="1462"/>
      <c r="J55" s="1462"/>
      <c r="K55" s="1463"/>
      <c r="L55" s="672"/>
      <c r="M55" s="1461"/>
      <c r="N55" s="1462"/>
      <c r="O55" s="1462"/>
      <c r="P55" s="1462"/>
      <c r="Q55" s="1463"/>
      <c r="R55" s="672"/>
      <c r="S55" s="1461"/>
      <c r="T55" s="1462"/>
      <c r="U55" s="1462"/>
      <c r="V55" s="1462"/>
      <c r="W55" s="1463"/>
      <c r="X55" s="672"/>
      <c r="Y55" s="1461"/>
      <c r="Z55" s="1462"/>
      <c r="AA55" s="1462"/>
      <c r="AB55" s="1462"/>
      <c r="AC55" s="1463"/>
      <c r="AD55" s="672"/>
      <c r="AE55" s="1461"/>
      <c r="AF55" s="1462"/>
      <c r="AG55" s="1462"/>
      <c r="AH55" s="1462"/>
      <c r="AI55" s="1463"/>
      <c r="AJ55" s="672"/>
      <c r="AK55" s="1461"/>
      <c r="AL55" s="1462"/>
      <c r="AM55" s="1462"/>
      <c r="AN55" s="1462"/>
      <c r="AO55" s="1463"/>
      <c r="AP55" s="672"/>
      <c r="AQ55" s="1461"/>
      <c r="AR55" s="1462"/>
      <c r="AS55" s="1462"/>
      <c r="AT55" s="1462"/>
      <c r="AU55" s="1463"/>
      <c r="AV55" s="88"/>
    </row>
    <row r="56" spans="1:48">
      <c r="A56" s="1461"/>
      <c r="B56" s="1462"/>
      <c r="C56" s="1462"/>
      <c r="D56" s="1462"/>
      <c r="E56" s="1463"/>
      <c r="F56" s="672"/>
      <c r="G56" s="1461"/>
      <c r="H56" s="1462"/>
      <c r="I56" s="1462"/>
      <c r="J56" s="1462"/>
      <c r="K56" s="1463"/>
      <c r="L56" s="672"/>
      <c r="M56" s="1461"/>
      <c r="N56" s="1462"/>
      <c r="O56" s="1462"/>
      <c r="P56" s="1462"/>
      <c r="Q56" s="1463"/>
      <c r="R56" s="672"/>
      <c r="S56" s="1461"/>
      <c r="T56" s="1462"/>
      <c r="U56" s="1462"/>
      <c r="V56" s="1462"/>
      <c r="W56" s="1463"/>
      <c r="X56" s="672"/>
      <c r="Y56" s="1461"/>
      <c r="Z56" s="1462"/>
      <c r="AA56" s="1462"/>
      <c r="AB56" s="1462"/>
      <c r="AC56" s="1463"/>
      <c r="AD56" s="672"/>
      <c r="AE56" s="1461"/>
      <c r="AF56" s="1462"/>
      <c r="AG56" s="1462"/>
      <c r="AH56" s="1462"/>
      <c r="AI56" s="1463"/>
      <c r="AJ56" s="672"/>
      <c r="AK56" s="1461"/>
      <c r="AL56" s="1462"/>
      <c r="AM56" s="1462"/>
      <c r="AN56" s="1462"/>
      <c r="AO56" s="1463"/>
      <c r="AP56" s="672"/>
      <c r="AQ56" s="1461"/>
      <c r="AR56" s="1462"/>
      <c r="AS56" s="1462"/>
      <c r="AT56" s="1462"/>
      <c r="AU56" s="1463"/>
      <c r="AV56" s="88"/>
    </row>
    <row r="57" spans="1:48">
      <c r="A57" s="1461"/>
      <c r="B57" s="1462"/>
      <c r="C57" s="1462"/>
      <c r="D57" s="1462"/>
      <c r="E57" s="1463"/>
      <c r="F57" s="672"/>
      <c r="G57" s="1461"/>
      <c r="H57" s="1462"/>
      <c r="I57" s="1462"/>
      <c r="J57" s="1462"/>
      <c r="K57" s="1463"/>
      <c r="L57" s="672"/>
      <c r="M57" s="1461"/>
      <c r="N57" s="1462"/>
      <c r="O57" s="1462"/>
      <c r="P57" s="1462"/>
      <c r="Q57" s="1463"/>
      <c r="R57" s="672"/>
      <c r="S57" s="1461"/>
      <c r="T57" s="1462"/>
      <c r="U57" s="1462"/>
      <c r="V57" s="1462"/>
      <c r="W57" s="1463"/>
      <c r="X57" s="672"/>
      <c r="Y57" s="1461"/>
      <c r="Z57" s="1462"/>
      <c r="AA57" s="1462"/>
      <c r="AB57" s="1462"/>
      <c r="AC57" s="1463"/>
      <c r="AD57" s="672"/>
      <c r="AE57" s="1461"/>
      <c r="AF57" s="1462"/>
      <c r="AG57" s="1462"/>
      <c r="AH57" s="1462"/>
      <c r="AI57" s="1463"/>
      <c r="AJ57" s="672"/>
      <c r="AK57" s="1461"/>
      <c r="AL57" s="1462"/>
      <c r="AM57" s="1462"/>
      <c r="AN57" s="1462"/>
      <c r="AO57" s="1463"/>
      <c r="AP57" s="672"/>
      <c r="AQ57" s="1461"/>
      <c r="AR57" s="1462"/>
      <c r="AS57" s="1462"/>
      <c r="AT57" s="1462"/>
      <c r="AU57" s="1463"/>
      <c r="AV57" s="88"/>
    </row>
    <row r="58" spans="1:48" ht="13.5" thickBot="1">
      <c r="A58" s="1464"/>
      <c r="B58" s="1465"/>
      <c r="C58" s="1465"/>
      <c r="D58" s="1465"/>
      <c r="E58" s="1466"/>
      <c r="F58" s="672"/>
      <c r="G58" s="1464"/>
      <c r="H58" s="1465"/>
      <c r="I58" s="1465"/>
      <c r="J58" s="1465"/>
      <c r="K58" s="1466"/>
      <c r="L58" s="672"/>
      <c r="M58" s="1464"/>
      <c r="N58" s="1465"/>
      <c r="O58" s="1465"/>
      <c r="P58" s="1465"/>
      <c r="Q58" s="1466"/>
      <c r="R58" s="672"/>
      <c r="S58" s="1464"/>
      <c r="T58" s="1465"/>
      <c r="U58" s="1465"/>
      <c r="V58" s="1465"/>
      <c r="W58" s="1466"/>
      <c r="X58" s="672"/>
      <c r="Y58" s="1464"/>
      <c r="Z58" s="1465"/>
      <c r="AA58" s="1465"/>
      <c r="AB58" s="1465"/>
      <c r="AC58" s="1466"/>
      <c r="AD58" s="672"/>
      <c r="AE58" s="1464"/>
      <c r="AF58" s="1465"/>
      <c r="AG58" s="1465"/>
      <c r="AH58" s="1465"/>
      <c r="AI58" s="1466"/>
      <c r="AJ58" s="672"/>
      <c r="AK58" s="1464"/>
      <c r="AL58" s="1465"/>
      <c r="AM58" s="1465"/>
      <c r="AN58" s="1465"/>
      <c r="AO58" s="1466"/>
      <c r="AP58" s="672"/>
      <c r="AQ58" s="1464"/>
      <c r="AR58" s="1465"/>
      <c r="AS58" s="1465"/>
      <c r="AT58" s="1465"/>
      <c r="AU58" s="1466"/>
      <c r="AV58" s="88"/>
    </row>
    <row r="59" spans="1:48">
      <c r="A59" s="88"/>
      <c r="B59" s="89" t="e">
        <v>#REF!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</row>
  </sheetData>
  <sheetProtection autoFilter="0"/>
  <customSheetViews>
    <customSheetView guid="{46EC73BC-F04D-40CA-A242-737CF95450E9}" scale="75" showPageBreaks="1" fitToPage="1" printArea="1">
      <pane xSplit="17" ySplit="4" topLeftCell="R5" activePane="bottomRight" state="frozen"/>
      <selection pane="bottomRight" activeCell="G6" sqref="G6:K22"/>
      <pageMargins left="0" right="0" top="0" bottom="0" header="0" footer="0"/>
      <pageSetup scale="68" fitToWidth="2" orientation="landscape" horizontalDpi="4294967293" r:id="rId1"/>
      <headerFooter alignWithMargins="0">
        <oddFooter>&amp;L&amp;D, &amp;T&amp;C&amp;F
&amp;A&amp;RPage &amp;P of &amp;N</oddFooter>
      </headerFooter>
    </customSheetView>
  </customSheetViews>
  <mergeCells count="53">
    <mergeCell ref="Q1:AC2"/>
    <mergeCell ref="A6:E22"/>
    <mergeCell ref="G6:K22"/>
    <mergeCell ref="M6:Q22"/>
    <mergeCell ref="S6:W22"/>
    <mergeCell ref="Y6:AC22"/>
    <mergeCell ref="A1:O1"/>
    <mergeCell ref="A2:O2"/>
    <mergeCell ref="A3:O3"/>
    <mergeCell ref="A4:O4"/>
    <mergeCell ref="A5:E5"/>
    <mergeCell ref="G5:K5"/>
    <mergeCell ref="M5:Q5"/>
    <mergeCell ref="S5:W5"/>
    <mergeCell ref="Y5:AC5"/>
    <mergeCell ref="A42:E58"/>
    <mergeCell ref="G42:K58"/>
    <mergeCell ref="M42:Q58"/>
    <mergeCell ref="A41:E41"/>
    <mergeCell ref="G41:K41"/>
    <mergeCell ref="M41:Q41"/>
    <mergeCell ref="S42:W58"/>
    <mergeCell ref="Y42:AC58"/>
    <mergeCell ref="AE42:AI58"/>
    <mergeCell ref="AK42:AO58"/>
    <mergeCell ref="AQ42:AU58"/>
    <mergeCell ref="AE5:AI5"/>
    <mergeCell ref="AK41:AO41"/>
    <mergeCell ref="AK5:AO5"/>
    <mergeCell ref="AQ5:AU5"/>
    <mergeCell ref="A23:E23"/>
    <mergeCell ref="G23:K23"/>
    <mergeCell ref="M23:Q23"/>
    <mergeCell ref="Y24:AC40"/>
    <mergeCell ref="S24:W40"/>
    <mergeCell ref="M24:Q40"/>
    <mergeCell ref="G24:K40"/>
    <mergeCell ref="A24:E40"/>
    <mergeCell ref="AE6:AI22"/>
    <mergeCell ref="AK6:AO22"/>
    <mergeCell ref="AQ6:AU22"/>
    <mergeCell ref="AQ24:AU40"/>
    <mergeCell ref="S23:W23"/>
    <mergeCell ref="Y23:AC23"/>
    <mergeCell ref="AE23:AI23"/>
    <mergeCell ref="AK23:AO23"/>
    <mergeCell ref="AQ41:AU41"/>
    <mergeCell ref="S41:W41"/>
    <mergeCell ref="Y41:AC41"/>
    <mergeCell ref="AE41:AI41"/>
    <mergeCell ref="AK24:AO40"/>
    <mergeCell ref="AE24:AI40"/>
    <mergeCell ref="AQ23:AU23"/>
  </mergeCells>
  <conditionalFormatting sqref="A42:E58 G42:K58 M42:Q58 S42:W58 Y42:AC58 AE42:AI58 AK42:AO58 AQ42:AU58">
    <cfRule type="expression" dxfId="0" priority="1" stopIfTrue="1">
      <formula>$B$59="DSD New Item"</formula>
    </cfRule>
  </conditionalFormatting>
  <pageMargins left="0.25" right="0.25" top="0.61" bottom="0.73" header="0.5" footer="0.4"/>
  <pageSetup scale="68" fitToWidth="2" orientation="landscape" horizontalDpi="4294967293" r:id="rId2"/>
  <headerFooter alignWithMargins="0">
    <oddFooter>&amp;L&amp;D, &amp;T&amp;C&amp;F
&amp;A&amp;RPage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J34"/>
  <sheetViews>
    <sheetView zoomScale="85" zoomScaleNormal="85" workbookViewId="0">
      <selection activeCell="E21" sqref="E21"/>
    </sheetView>
  </sheetViews>
  <sheetFormatPr defaultRowHeight="15"/>
  <cols>
    <col min="1" max="1" width="6.5703125" bestFit="1" customWidth="1"/>
    <col min="2" max="2" width="17.5703125" bestFit="1" customWidth="1"/>
    <col min="3" max="3" width="21.5703125" bestFit="1" customWidth="1"/>
    <col min="4" max="4" width="16.42578125" bestFit="1" customWidth="1"/>
    <col min="5" max="5" width="14.85546875" bestFit="1" customWidth="1"/>
    <col min="6" max="6" width="25.85546875" bestFit="1" customWidth="1"/>
    <col min="7" max="7" width="14.7109375" bestFit="1" customWidth="1"/>
    <col min="8" max="8" width="11.42578125" bestFit="1" customWidth="1"/>
    <col min="9" max="9" width="11" bestFit="1" customWidth="1"/>
    <col min="10" max="10" width="21.7109375" bestFit="1" customWidth="1"/>
  </cols>
  <sheetData>
    <row r="1" spans="1:10" s="332" customFormat="1">
      <c r="A1" s="332" t="s">
        <v>42</v>
      </c>
      <c r="B1" s="332" t="s">
        <v>4368</v>
      </c>
      <c r="C1" s="332" t="s">
        <v>4369</v>
      </c>
      <c r="D1" s="332" t="s">
        <v>228</v>
      </c>
      <c r="E1" s="332" t="s">
        <v>2</v>
      </c>
      <c r="F1" s="332" t="s">
        <v>36</v>
      </c>
      <c r="G1" s="332" t="s">
        <v>117</v>
      </c>
      <c r="H1" s="332" t="s">
        <v>4254</v>
      </c>
      <c r="I1" s="332" t="s">
        <v>4253</v>
      </c>
      <c r="J1" s="332" t="s">
        <v>4370</v>
      </c>
    </row>
    <row r="2" spans="1:10">
      <c r="A2" s="1486" t="s">
        <v>4371</v>
      </c>
      <c r="B2" t="s">
        <v>4372</v>
      </c>
      <c r="C2" t="s">
        <v>4373</v>
      </c>
      <c r="D2" t="s">
        <v>17</v>
      </c>
      <c r="E2" t="s">
        <v>4301</v>
      </c>
      <c r="F2" t="s">
        <v>4374</v>
      </c>
      <c r="G2">
        <v>8272</v>
      </c>
      <c r="J2" t="s">
        <v>4375</v>
      </c>
    </row>
    <row r="3" spans="1:10">
      <c r="A3" s="1486" t="s">
        <v>4376</v>
      </c>
      <c r="B3" t="s">
        <v>9</v>
      </c>
      <c r="C3" t="s">
        <v>4377</v>
      </c>
      <c r="D3" t="s">
        <v>1311</v>
      </c>
      <c r="E3" t="s">
        <v>4378</v>
      </c>
      <c r="F3" t="s">
        <v>4379</v>
      </c>
      <c r="G3">
        <v>99998</v>
      </c>
      <c r="J3" t="s">
        <v>4380</v>
      </c>
    </row>
    <row r="4" spans="1:10">
      <c r="A4" s="598" t="s">
        <v>4381</v>
      </c>
      <c r="B4" t="s">
        <v>4382</v>
      </c>
      <c r="C4" t="s">
        <v>4383</v>
      </c>
      <c r="D4" t="s">
        <v>1355</v>
      </c>
      <c r="E4" t="s">
        <v>4384</v>
      </c>
      <c r="F4" t="s">
        <v>4385</v>
      </c>
      <c r="G4">
        <v>1466</v>
      </c>
      <c r="J4" t="s">
        <v>4386</v>
      </c>
    </row>
    <row r="5" spans="1:10">
      <c r="A5" s="1486" t="s">
        <v>4387</v>
      </c>
      <c r="B5" t="s">
        <v>4388</v>
      </c>
      <c r="C5" t="s">
        <v>4389</v>
      </c>
      <c r="D5" t="s">
        <v>1377</v>
      </c>
      <c r="E5" t="s">
        <v>4390</v>
      </c>
      <c r="F5" t="s">
        <v>4391</v>
      </c>
      <c r="G5">
        <v>9706</v>
      </c>
      <c r="H5">
        <v>2.12E-2</v>
      </c>
      <c r="I5" s="1098">
        <v>0.7</v>
      </c>
      <c r="J5" t="s">
        <v>4392</v>
      </c>
    </row>
    <row r="6" spans="1:10">
      <c r="A6" s="598" t="s">
        <v>4393</v>
      </c>
      <c r="B6" t="s">
        <v>4394</v>
      </c>
      <c r="C6" t="s">
        <v>4</v>
      </c>
      <c r="D6" t="s">
        <v>1430</v>
      </c>
      <c r="E6" t="s">
        <v>4380</v>
      </c>
      <c r="F6" t="s">
        <v>4395</v>
      </c>
      <c r="G6">
        <v>9716</v>
      </c>
      <c r="H6">
        <v>2.6499999999999999E-2</v>
      </c>
      <c r="I6" s="1098">
        <v>0.7</v>
      </c>
    </row>
    <row r="7" spans="1:10">
      <c r="A7" s="1486" t="s">
        <v>4396</v>
      </c>
      <c r="B7" t="s">
        <v>4397</v>
      </c>
      <c r="C7" t="s">
        <v>4398</v>
      </c>
      <c r="D7" t="s">
        <v>1571</v>
      </c>
      <c r="E7" t="s">
        <v>4399</v>
      </c>
      <c r="F7" t="s">
        <v>4400</v>
      </c>
      <c r="G7">
        <v>1002</v>
      </c>
    </row>
    <row r="8" spans="1:10">
      <c r="A8" s="1486" t="s">
        <v>4401</v>
      </c>
      <c r="B8" t="s">
        <v>4402</v>
      </c>
      <c r="C8" t="s">
        <v>4403</v>
      </c>
      <c r="D8" t="s">
        <v>1616</v>
      </c>
      <c r="F8" t="s">
        <v>4404</v>
      </c>
      <c r="G8">
        <v>68953</v>
      </c>
    </row>
    <row r="9" spans="1:10">
      <c r="A9" s="1486" t="s">
        <v>4405</v>
      </c>
      <c r="B9" t="s">
        <v>4406</v>
      </c>
      <c r="D9" t="s">
        <v>1651</v>
      </c>
      <c r="F9" t="s">
        <v>4407</v>
      </c>
      <c r="G9">
        <v>62252</v>
      </c>
      <c r="H9">
        <v>1.0212000000000001</v>
      </c>
    </row>
    <row r="10" spans="1:10">
      <c r="A10" s="1486" t="s">
        <v>4408</v>
      </c>
      <c r="B10" t="s">
        <v>4409</v>
      </c>
      <c r="D10" t="s">
        <v>1813</v>
      </c>
      <c r="F10" t="s">
        <v>4410</v>
      </c>
      <c r="G10">
        <v>67624</v>
      </c>
    </row>
    <row r="11" spans="1:10">
      <c r="A11" s="598" t="s">
        <v>4411</v>
      </c>
      <c r="B11" t="s">
        <v>4412</v>
      </c>
      <c r="D11" t="s">
        <v>1828</v>
      </c>
      <c r="F11" t="s">
        <v>4413</v>
      </c>
      <c r="G11" t="s">
        <v>4414</v>
      </c>
    </row>
    <row r="12" spans="1:10">
      <c r="A12" s="598" t="s">
        <v>4415</v>
      </c>
      <c r="B12" t="s">
        <v>4416</v>
      </c>
      <c r="D12" t="s">
        <v>1949</v>
      </c>
      <c r="F12" t="s">
        <v>4417</v>
      </c>
      <c r="G12">
        <v>9419</v>
      </c>
    </row>
    <row r="13" spans="1:10">
      <c r="A13" s="1486" t="s">
        <v>4418</v>
      </c>
      <c r="B13" t="s">
        <v>4419</v>
      </c>
      <c r="D13" t="s">
        <v>1976</v>
      </c>
      <c r="F13" t="s">
        <v>4420</v>
      </c>
      <c r="G13">
        <v>16719</v>
      </c>
    </row>
    <row r="14" spans="1:10">
      <c r="A14" s="1486" t="s">
        <v>4243</v>
      </c>
      <c r="B14" t="s">
        <v>4421</v>
      </c>
      <c r="D14" t="s">
        <v>1994</v>
      </c>
      <c r="F14" t="s">
        <v>4422</v>
      </c>
    </row>
    <row r="15" spans="1:10">
      <c r="A15" s="1486" t="s">
        <v>4423</v>
      </c>
      <c r="B15" t="s">
        <v>4424</v>
      </c>
      <c r="D15" t="s">
        <v>2014</v>
      </c>
    </row>
    <row r="16" spans="1:10">
      <c r="A16" t="s">
        <v>4425</v>
      </c>
      <c r="B16" t="s">
        <v>4426</v>
      </c>
      <c r="D16" t="s">
        <v>2773</v>
      </c>
    </row>
    <row r="17" spans="1:4">
      <c r="A17" t="s">
        <v>4251</v>
      </c>
      <c r="B17" t="s">
        <v>4427</v>
      </c>
      <c r="D17" t="s">
        <v>3175</v>
      </c>
    </row>
    <row r="18" spans="1:4">
      <c r="A18" t="s">
        <v>4428</v>
      </c>
      <c r="B18" t="s">
        <v>4429</v>
      </c>
      <c r="D18" t="s">
        <v>3246</v>
      </c>
    </row>
    <row r="19" spans="1:4">
      <c r="A19" t="s">
        <v>4430</v>
      </c>
      <c r="B19" t="s">
        <v>4431</v>
      </c>
      <c r="D19" t="s">
        <v>3261</v>
      </c>
    </row>
    <row r="20" spans="1:4">
      <c r="A20" t="s">
        <v>4271</v>
      </c>
      <c r="B20" t="s">
        <v>4432</v>
      </c>
      <c r="D20" t="s">
        <v>3602</v>
      </c>
    </row>
    <row r="21" spans="1:4">
      <c r="A21" t="s">
        <v>4273</v>
      </c>
      <c r="B21" t="s">
        <v>4433</v>
      </c>
      <c r="D21" t="s">
        <v>3731</v>
      </c>
    </row>
    <row r="22" spans="1:4">
      <c r="A22" t="s">
        <v>4275</v>
      </c>
      <c r="B22" t="s">
        <v>4434</v>
      </c>
      <c r="D22" t="s">
        <v>3772</v>
      </c>
    </row>
    <row r="23" spans="1:4">
      <c r="A23" t="s">
        <v>4277</v>
      </c>
      <c r="B23" t="s">
        <v>4435</v>
      </c>
      <c r="D23" t="s">
        <v>3929</v>
      </c>
    </row>
    <row r="24" spans="1:4">
      <c r="A24" t="s">
        <v>4283</v>
      </c>
      <c r="B24" t="s">
        <v>4436</v>
      </c>
      <c r="D24" t="s">
        <v>4437</v>
      </c>
    </row>
    <row r="25" spans="1:4">
      <c r="A25" t="s">
        <v>4281</v>
      </c>
      <c r="B25" t="s">
        <v>4438</v>
      </c>
      <c r="D25" t="s">
        <v>4439</v>
      </c>
    </row>
    <row r="26" spans="1:4">
      <c r="A26" t="s">
        <v>4440</v>
      </c>
      <c r="B26" t="s">
        <v>4441</v>
      </c>
    </row>
    <row r="27" spans="1:4">
      <c r="A27" t="s">
        <v>4285</v>
      </c>
      <c r="B27" t="s">
        <v>4442</v>
      </c>
    </row>
    <row r="28" spans="1:4">
      <c r="B28" t="s">
        <v>4443</v>
      </c>
    </row>
    <row r="29" spans="1:4">
      <c r="B29" t="s">
        <v>4444</v>
      </c>
    </row>
    <row r="30" spans="1:4">
      <c r="B30" t="s">
        <v>4445</v>
      </c>
    </row>
    <row r="31" spans="1:4">
      <c r="B31" t="s">
        <v>4446</v>
      </c>
    </row>
    <row r="32" spans="1:4">
      <c r="B32" t="s">
        <v>4447</v>
      </c>
    </row>
    <row r="33" spans="2:2">
      <c r="B33" t="s">
        <v>4448</v>
      </c>
    </row>
    <row r="34" spans="2:2">
      <c r="B34" t="s">
        <v>4449</v>
      </c>
    </row>
  </sheetData>
  <sortState xmlns:xlrd2="http://schemas.microsoft.com/office/spreadsheetml/2017/richdata2" ref="B2:B34">
    <sortCondition ref="B34"/>
  </sortState>
  <pageMargins left="0.7" right="0.7" top="0.75" bottom="0.75" header="0.3" footer="0.3"/>
  <pageSetup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Save Mart Supermarkets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Savemart</dc:creator>
  <cp:keywords/>
  <dc:description/>
  <cp:lastModifiedBy/>
  <cp:revision/>
  <dcterms:created xsi:type="dcterms:W3CDTF">2011-08-26T17:24:19Z</dcterms:created>
  <dcterms:modified xsi:type="dcterms:W3CDTF">2023-10-18T17:58:58Z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